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EN ESTUDIO-PRESUPUESTADAS\TERCIARIO RETAIL (-2MM€)\OF26_0027_CLUB PILATES_PALMA MALLORCA\1_PRESUPUESTO\01_OFERTA_27-02-26\01_ENTREGA\"/>
    </mc:Choice>
  </mc:AlternateContent>
  <xr:revisionPtr revIDLastSave="0" documentId="8_{DFBD095B-BE22-4BA2-9653-7D772422554F}" xr6:coauthVersionLast="47" xr6:coauthVersionMax="47" xr10:uidLastSave="{00000000-0000-0000-0000-000000000000}"/>
  <bookViews>
    <workbookView xWindow="-108" yWindow="-108" windowWidth="23256" windowHeight="12456" xr2:uid="{2E408D15-78CF-4FF4-A932-A0B583336326}"/>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5" i="1" l="1"/>
  <c r="G276" i="1"/>
  <c r="F278" i="1" s="1"/>
  <c r="E268" i="1"/>
  <c r="F273" i="1"/>
  <c r="G271" i="1"/>
  <c r="G269" i="1"/>
  <c r="E251" i="1"/>
  <c r="G264" i="1"/>
  <c r="G262" i="1"/>
  <c r="G260" i="1"/>
  <c r="G258" i="1"/>
  <c r="G256" i="1"/>
  <c r="G254" i="1"/>
  <c r="F266" i="1" s="1"/>
  <c r="G252" i="1"/>
  <c r="E120" i="1"/>
  <c r="E236" i="1"/>
  <c r="G245" i="1"/>
  <c r="G243" i="1"/>
  <c r="F247" i="1" s="1"/>
  <c r="G241" i="1"/>
  <c r="G239" i="1"/>
  <c r="G237" i="1"/>
  <c r="E225" i="1"/>
  <c r="G232" i="1"/>
  <c r="G230" i="1"/>
  <c r="G228" i="1"/>
  <c r="G226" i="1"/>
  <c r="F234" i="1" s="1"/>
  <c r="E194" i="1"/>
  <c r="G221" i="1"/>
  <c r="G219" i="1"/>
  <c r="G217" i="1"/>
  <c r="G215" i="1"/>
  <c r="G213" i="1"/>
  <c r="G211" i="1"/>
  <c r="G209" i="1"/>
  <c r="G207" i="1"/>
  <c r="G205" i="1"/>
  <c r="F223" i="1" s="1"/>
  <c r="G203" i="1"/>
  <c r="G201" i="1"/>
  <c r="G199" i="1"/>
  <c r="G197" i="1"/>
  <c r="G195" i="1"/>
  <c r="E155" i="1"/>
  <c r="G190" i="1"/>
  <c r="G188" i="1"/>
  <c r="G186" i="1"/>
  <c r="F192" i="1" s="1"/>
  <c r="G184" i="1"/>
  <c r="G182" i="1"/>
  <c r="G180" i="1"/>
  <c r="G178" i="1"/>
  <c r="G176" i="1"/>
  <c r="G174" i="1"/>
  <c r="G172" i="1"/>
  <c r="G170" i="1"/>
  <c r="G168" i="1"/>
  <c r="G166" i="1"/>
  <c r="G164" i="1"/>
  <c r="G162" i="1"/>
  <c r="G160" i="1"/>
  <c r="G158" i="1"/>
  <c r="G156" i="1"/>
  <c r="E142" i="1"/>
  <c r="G151" i="1"/>
  <c r="G149" i="1"/>
  <c r="G147" i="1"/>
  <c r="G145" i="1"/>
  <c r="G143" i="1"/>
  <c r="F153" i="1" s="1"/>
  <c r="E121" i="1"/>
  <c r="G138" i="1"/>
  <c r="G136" i="1"/>
  <c r="G134" i="1"/>
  <c r="G132" i="1"/>
  <c r="G130" i="1"/>
  <c r="G128" i="1"/>
  <c r="G126" i="1"/>
  <c r="G124" i="1"/>
  <c r="G122" i="1"/>
  <c r="F140" i="1" s="1"/>
  <c r="E113" i="1"/>
  <c r="G116" i="1"/>
  <c r="G114" i="1"/>
  <c r="F118" i="1" s="1"/>
  <c r="E106" i="1"/>
  <c r="G109" i="1"/>
  <c r="G107" i="1"/>
  <c r="F111" i="1" s="1"/>
  <c r="E101" i="1"/>
  <c r="G102" i="1"/>
  <c r="F104" i="1" s="1"/>
  <c r="E90" i="1"/>
  <c r="G97" i="1"/>
  <c r="G95" i="1"/>
  <c r="F99" i="1" s="1"/>
  <c r="G93" i="1"/>
  <c r="G91" i="1"/>
  <c r="E69" i="1"/>
  <c r="G86" i="1"/>
  <c r="G84" i="1"/>
  <c r="G82" i="1"/>
  <c r="G80" i="1"/>
  <c r="G78" i="1"/>
  <c r="G76" i="1"/>
  <c r="F88" i="1" s="1"/>
  <c r="G74" i="1"/>
  <c r="G72" i="1"/>
  <c r="G70" i="1"/>
  <c r="E64" i="1"/>
  <c r="G65" i="1"/>
  <c r="F67" i="1" s="1"/>
  <c r="E53" i="1"/>
  <c r="G60" i="1"/>
  <c r="G58" i="1"/>
  <c r="G56" i="1"/>
  <c r="G54" i="1"/>
  <c r="F62" i="1" s="1"/>
  <c r="E36" i="1"/>
  <c r="G49" i="1"/>
  <c r="G47" i="1"/>
  <c r="G45" i="1"/>
  <c r="F51" i="1" s="1"/>
  <c r="G43" i="1"/>
  <c r="G41" i="1"/>
  <c r="G39" i="1"/>
  <c r="G37" i="1"/>
  <c r="E17" i="1"/>
  <c r="G32" i="1"/>
  <c r="G30" i="1"/>
  <c r="G28" i="1"/>
  <c r="G26" i="1"/>
  <c r="F34" i="1" s="1"/>
  <c r="G24" i="1"/>
  <c r="G22" i="1"/>
  <c r="G20" i="1"/>
  <c r="G18" i="1"/>
  <c r="E4" i="1"/>
  <c r="G13" i="1"/>
  <c r="G11" i="1"/>
  <c r="G9" i="1"/>
  <c r="G7" i="1"/>
  <c r="G5" i="1"/>
  <c r="F15" i="1" s="1"/>
  <c r="G278" i="1" l="1"/>
  <c r="G275" i="1" s="1"/>
  <c r="F275" i="1"/>
  <c r="F268" i="1"/>
  <c r="G273" i="1"/>
  <c r="G268" i="1" s="1"/>
  <c r="G266" i="1"/>
  <c r="G251" i="1" s="1"/>
  <c r="F251" i="1"/>
  <c r="G247" i="1"/>
  <c r="G236" i="1" s="1"/>
  <c r="F236" i="1"/>
  <c r="G234" i="1"/>
  <c r="G225" i="1" s="1"/>
  <c r="F225" i="1"/>
  <c r="F194" i="1"/>
  <c r="G223" i="1"/>
  <c r="G194" i="1" s="1"/>
  <c r="G192" i="1"/>
  <c r="G155" i="1" s="1"/>
  <c r="F155" i="1"/>
  <c r="G153" i="1"/>
  <c r="G142" i="1" s="1"/>
  <c r="F142" i="1"/>
  <c r="G140" i="1"/>
  <c r="G121" i="1" s="1"/>
  <c r="F121" i="1"/>
  <c r="F113" i="1"/>
  <c r="G118" i="1"/>
  <c r="G113" i="1" s="1"/>
  <c r="G111" i="1"/>
  <c r="G106" i="1" s="1"/>
  <c r="F106" i="1"/>
  <c r="G104" i="1"/>
  <c r="G101" i="1" s="1"/>
  <c r="F101" i="1"/>
  <c r="G99" i="1"/>
  <c r="G90" i="1" s="1"/>
  <c r="F90" i="1"/>
  <c r="G88" i="1"/>
  <c r="G69" i="1" s="1"/>
  <c r="F69" i="1"/>
  <c r="G67" i="1"/>
  <c r="G64" i="1" s="1"/>
  <c r="F64" i="1"/>
  <c r="G62" i="1"/>
  <c r="G53" i="1" s="1"/>
  <c r="F53" i="1"/>
  <c r="G51" i="1"/>
  <c r="G36" i="1" s="1"/>
  <c r="F36" i="1"/>
  <c r="G34" i="1"/>
  <c r="G17" i="1" s="1"/>
  <c r="F17" i="1"/>
  <c r="G15" i="1"/>
  <c r="G4" i="1" s="1"/>
  <c r="F4" i="1"/>
  <c r="F249" i="1" l="1"/>
  <c r="F120" i="1" l="1"/>
  <c r="G249" i="1"/>
  <c r="G120" i="1" s="1"/>
  <c r="F280" i="1" s="1"/>
  <c r="G28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TECNICO51</author>
  </authors>
  <commentList>
    <comment ref="A3" authorId="0" shapeId="0" xr:uid="{7126B832-0DA3-4938-B17B-6951391AE7DC}">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9E3EA084-2D11-4CA6-853E-AD5F2A11F7C8}">
      <text>
        <r>
          <rPr>
            <b/>
            <sz val="9"/>
            <color indexed="81"/>
            <rFont val="Tahoma"/>
            <family val="2"/>
          </rPr>
          <t>Naturaleza del concepto (ver menú contextual)</t>
        </r>
      </text>
    </comment>
    <comment ref="C3" authorId="0" shapeId="0" xr:uid="{AB21EABA-B183-4718-8299-DC7D217BA5B7}">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DC2D8CE8-8F1D-4EC0-8D50-15D72E3DBA0E}">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CCCBEB38-621E-4EC2-8389-2CFC8E38C9DB}">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F3" authorId="0" shapeId="0" xr:uid="{8327E1AF-699E-47CB-809C-F934D33F2EAE}">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Magenta: Calculado
Fondo rosa: Valor de defecto</t>
        </r>
      </text>
    </comment>
    <comment ref="G3" authorId="0" shapeId="0" xr:uid="{C65E526A-1A10-4D3F-A458-285052AECFBB}">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<sst xmlns="http://schemas.openxmlformats.org/spreadsheetml/2006/main" count="650" uniqueCount="392">
  <si>
    <t>Calle Pere d'Alcántara 10, bajo, Palma de Mallorca</t>
  </si>
  <si>
    <t>Presupuesto</t>
  </si>
  <si>
    <t>Código</t>
  </si>
  <si>
    <t>Nat</t>
  </si>
  <si>
    <t>Ud</t>
  </si>
  <si>
    <t>Resumen</t>
  </si>
  <si>
    <t>CanPres</t>
  </si>
  <si>
    <t>Pres</t>
  </si>
  <si>
    <t>ImpPres</t>
  </si>
  <si>
    <t>01</t>
  </si>
  <si>
    <t>Capítulo</t>
  </si>
  <si>
    <t/>
  </si>
  <si>
    <t>DEMOLICIONES</t>
  </si>
  <si>
    <t>DVM001</t>
  </si>
  <si>
    <t>Partida</t>
  </si>
  <si>
    <t>VACIADO DE LOCAL EXISTENTE</t>
  </si>
  <si>
    <t>Vaciado de local existente, incluyendo la retirada de muebles y elementos no fijos existentes, como: mostrador, baldas, percheros, barras, espejos, mamparas interiores de madera o vidrio, aplacados de pilares, armarios, etc; dejando el espacio libre de obstáculos y en condiciones para la ejecución de los trabajos. Carga manual sobre camión o contenedor.</t>
  </si>
  <si>
    <t>DCUX010</t>
  </si>
  <si>
    <t>DEMOLICIÓN DE VOLUMEN EXISTENTE</t>
  </si>
  <si>
    <t>Demolición completa del volumen existente en el local, sin información previa de su composición ni dimensiones, incluyendo la retirada total de todos los elementos constructivos y no estructurales contenidos en dicho volumen, cualquiera que sea su naturaleza. Comprende la demolición de tabiquería, elementos de compartimentación existentes, si los hubiera; demolición y retirada de falso techo en el ámbito del volumen; desmontaje y retirada de carpinterías interiores, puertas, registros y elementos auxiliares. Incluso carga manual sobre camión o contenedor, medios auxiliares, protecciones necesarias y limpieza final, dejando el espacio totalmente diáfano. Todo ello completamente terminado y sin afectar a elementos estructurales ni a zonas del local a conservar.
*NOTA: PRECIO ESTIMADO PENDIENTE DE CONFIRMAR IN SITU EL ALCANCE DE LOS TRABAJOS A REALIZAR.</t>
  </si>
  <si>
    <t>DLC020</t>
  </si>
  <si>
    <t>m²</t>
  </si>
  <si>
    <t>LEVANTADO DE CARPINTERÍA EXTERIOR</t>
  </si>
  <si>
    <t>Levantado de carpintería acristalada de cualquier tipo situada en fachada, con medios manuales, sin deteriorar los elementos constructivos a los que está sujeta, y carga manual sobre camión o contenedor.</t>
  </si>
  <si>
    <t>DRS020</t>
  </si>
  <si>
    <t>DEMOLICIÓN PUNTUAL DE PAVIMENTO</t>
  </si>
  <si>
    <t>Demolición puntual de pavimentos existentes en zonas deterioradas, incluyendo retirada de piezas sueltas o en mal estado, carga manual sobre camión o contenedor y regularización de la base para posterior acabado (contabilizado capítulo pavimentos)</t>
  </si>
  <si>
    <t>DIE060</t>
  </si>
  <si>
    <t>ud</t>
  </si>
  <si>
    <t>ANULACIÓN Y DESMONTAJE INSTALACIONES</t>
  </si>
  <si>
    <t>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t>
  </si>
  <si>
    <t>Total 01</t>
  </si>
  <si>
    <t>02</t>
  </si>
  <si>
    <t>TABIQUERÍA</t>
  </si>
  <si>
    <t>FBY019</t>
  </si>
  <si>
    <t>TABIQUE DE PLACAS DE YESO LAMINADO PARA GRANDES ALTURAS (18/100/18+16)/450 LM90mm, GRAN ALTURA</t>
  </si>
  <si>
    <t>Tabique sencillo KNAUF, PLACO, PLADUR o equivalente (18/100/18+16)/450, para grandes alturas, de 152 mm de espesor total, con nivel de calidad del acabado Q2, formado por una estructura simple de perfiles de chapa de acero galvanizado de 100 mm de anchura, a base de montantes (elementos verticales) separados 450 mm entre sí, con disposición reforzada "H" y canales (elementos horizontales), a la que se atornillan tres placas en total (una placa tipo alta dureza (DI) en una cara y una placa tipo alta dureza (DI) + una placa tipo DM de 16 mm de espesor en la otra cara.Incluso refuerzo estructural en zonas de anclaje de elementos deportivos tipo TRX, formado por perfilería tubular de acero galvanizado de sección 50x50 mm, anclada a forjado inferior y superior, con travesaño horizontal intermedio en la altura de uso, totalmente montado e integrado en el sistema de tabiquería; refuerzos horizontales y verticales mediante tablero tricapa de madera (tipo encofrar) de 27 mm de espesor, fijados a la estructura metálica en las alturas y zonas indicadas en proyecto para el anclaje de elementos pesados; aislamiento acústico mediante panel semirrígido de lana mineral, espesor 90 (45+45) mm, según UNE-EN 13162, en el alma. Incluso banda acústica de dilatación autoadhesiva; anclajes de canales y montantes metálicos; tornillería para la fijación de las placas; cinta de papel con refuerzo metálico y pasta de juntas Jointfiller F-1 GLS, cinta microperforada de papel.
Incluso medios auxiliares necesarios para su ejecución en altura, tales como plataformas elevadoras, andamios, sistemas de elevación y manipulación de placas, así como cualquier otro medio necesario para su correcta ejecución.
VER SISTEMA EN MANUAL DE CONSTRUCCIÓN</t>
  </si>
  <si>
    <t>FBY015</t>
  </si>
  <si>
    <t>TABIQUE DE PLACAS DE YESO LAMINADO CON ALTURA PARCIAL Y REFUERZO (18/70/18)/400 LM65mm</t>
  </si>
  <si>
    <t>Tabique sencillo KNAUF, PLACO, PLADUR o equivalente, de 106 mm de espesor total, con nivel de calidad de acabado Q2, ejecutado hasta una altura de 3'20 m, formado por una estructura simple de perfiles de chapa de acero galvanizado de 70 mm de anchura, a base de montantes (elementos verticales) separados 400 mm entre sí, con disposición normal “N”, y canales (elementos horizontales). A la estructura se atornillan dos placas en total, una por cada cara del tabique, tipo alta dureza (DI), de 18 mm de espesor cada una. Incluye aislamiento acústico mediante panel semirrígido de lana mineral, de 65 mm de espesor, conforme a UNE-EN 13162, colocado en el alma del tabique. Se incluye la ejecución de montantes de arriostramiento vertical, dispuestos cada 800 mm, prolongados desde la coronación del tabique hasta el forjado existente situado a 5'60 m de altura, anclados mecánicamente al forjado superior, con el fin de garantizar la estabilidad, rigidez y correcta transmisión de esfuerzos del sistema. Dichos montantes quedarán integrados en el espacio del falso techo. Incluye banda acústica de estanqueidad bajo canales, tornillería, anclajes mecánicos, cinta de papel (con o sin refuerzo metálico según encuentros) y pasta de juntas compatible, así como la resolución de encuentros y puntos singulares. Totalmente terminado y listo para pintar.
Incluso medios auxiliares necesarios para su ejecución en altura, tales como plataformas elevadoras, andamios, sistemas de elevación y manipulación de placas, así como cualquier otro medio necesario para su correcta ejecución.
VER SISTEMA EN MANUAL DE CONSTRUCCIÓN.</t>
  </si>
  <si>
    <t>RRY015</t>
  </si>
  <si>
    <t>TRASDOSADO AUTOPORTANTE PLACAS DE YESO LAMINADO STANDARD (15/48)/400 LM50mm</t>
  </si>
  <si>
    <t>Trasdosado autoportante KNAUF, PLACO, PLADUR o equivalente, de 63 mm de espesor, con nivel de calidad del acabado Q2, formado por placa de yeso laminado standard(A) de 15 mm de espesor, atornillada directamente a una estructura autoportante de acero galvanizado formada por canales horizontales, sólidamente fijados al suelo y paramento vertical y montantes verticales de 48 mm y 0,6 mm de espesor con una modulación de 400 mm y con disposición normal "N", montados sobre canales junto al paramento vertical. Incluye aislamiento acústico mediante panel semirrígido de lana mineral, de 50 mm de espesor, conforme a UNE-EN 13162, colocado en el alma del trasdosado. Incluso banda desolidarizadora; fijaciones para el anclaje de canales y montantes metálicos; tornillería para la fijación de las placas; cinta de papel con refuerzo metálico y pasta de juntas Jointfiller F-1 GLS, cinta microperforada de papel.
Incluso medios auxiliares necesarios para su ejecución en altura, tales como plataformas elevadoras, andamios, sistemas de elevación y manipulación de placas, así como cualquier otro medio necesario para su correcta ejecución. 
VER SISTEMA EN MANUAL DE CONSTRUCCIÓN.</t>
  </si>
  <si>
    <t>RRY077</t>
  </si>
  <si>
    <t>TRASDOSADO AUTOPORTANTE DE PLACAS DE YESO LAMINADO (16+18/100)C/450MM LM90mm, GRAN ALTURA</t>
  </si>
  <si>
    <t>Trasdosado autoportante KNAUF, PLACO, PLADUR o equivalente, para grandes alturas, ejecutado hasta forjado superior, de 136 mm de espesor total, con nivel de calidad de acabado Q2, formado por dos placas de yeso laminado (una placa tipo alta dureza (DI) + una placa tipo DM de 16 mm de espesor) atornilladas directamente a una estructura autoportante de acero galvanizado formada por canales horizontales, sólidamente fijados al suelo y techo y montantes verticales de 100 mm y 0,6 mm de espesor con una modulación de 450 mm y con disposición reforzada "H", montados sobre canales junto al paramento vertical. Incluso refuerzo estructural en zonas de anclaje de elementos deportivos tipo TRX, formado por perfilería tubular de acero galvanizado de sección 50x50 mm, anclada a forjado inferior y superior, con travesaño horizontal intermedio en la altura de uso, totalmente montado e integrado en el sistema de tabiquería; refuerzos horizontales y verticales mediante tablero tricapa de madera (tipo encofrar) de 27 mm de espesor, fijados a la estructura metálica en las alturas y zonas indicadas en proyecto para el anclaje de elementos pesados. Incluye aislamiento acústico mediante panel semirrígido de lana mineral, espesor 90 (45+45) mm, según UNE-EN 13162, en el alma; banda desolidarizadora; fijaciones para el anclaje de canales y montantes metálicos; tornillería para la fijación de las placas; cinta de papel con refuerzo metálico y pasta de juntas Jointfiller F-1 GLS, cinta microperforada de papel.
Incluso medios auxiliares necesarios para su ejecución en altura, tales como plataformas elevadoras, andamios, sistemas de elevación y manipulación de placas, así como cualquier otro medio necesario para su correcta ejecución.
VER SISTEMA EN MANUAL DE CONSTRUCCIÓN.</t>
  </si>
  <si>
    <t>RRY005</t>
  </si>
  <si>
    <t>TRASDOSADO AUTOPORTANTE DE PLACAS DE YESO LAMINADO (16+18/100)C/450MM LM90mm</t>
  </si>
  <si>
    <t>Trasdosado autoportante de sistema KNAUF, PLACO, PLADUR o equivalente, ejecutado hasta una altura máxima de 3,20 m, con un espesor total de 136 mm y nivel de calidad de acabado Q2, formado por doble placa de yeso laminado (una placa tipo alta dureza (DI) DE 18 mm + una placa tipo DM de 16 mm de espesor) atornilladas a estructura autoportante de acero galvanizado compuesta por canales horizontales fijados a suelo y techo y montantes verticales de 100 mm de ancho y 0,6 mm de espesor con una modulación de 450 mm y con disposición reforzada "H". El sistema se arriostrará superiormente mediante anclaje mecánico a fachada o paramento estructural existente, garantizando su estabilidad y rigidez, manteniendo banda desolidarizadora perimetral para evitar transmisión acústica. Incluye refuerzos horizontales y verticales mediante tablero tricapa de madera (tipo encofrar) de 27 mm de espesor, fijados a la estructura metálica en las zonas indicadas en proyecto para anclaje de elementos pesados o instalaciones. Incluye aislamiento acústico mediante panel semirrígido de lana mineral de 90 mm (45+45) según UNE-EN 13162, colocado en el alma del sistema; banda desolidarizadora; fijaciones mecánicas para anclaje a soporte; tornillería; tratamiento de juntas con cinta de papel con refuerzo metálico y pasta de juntas tipo Jointfiller F-1 GLS; cinta microperforada de papel; totalmente terminado y listo para pintar.
Incluso medios auxiliares necesarios para su ejecución en altura, tales como plataformas elevadoras, andamios, sistemas de elevación y manipulación de placas, así como cualquier otro medio necesario para su correcta ejecución.
VER SISTEMA EN MANUAL DE CONSTRUCCIÓN.</t>
  </si>
  <si>
    <t>IPYLH</t>
  </si>
  <si>
    <t>INCREMENTO POR INCORPORACIÓN DE PLACA PYL 15 H1</t>
  </si>
  <si>
    <t>Incremento por incorporación de una placa adicional de yeso laminado tipo H1 mm de 15 mm de espesor atornillada sobre el sistema de placa definido en la partida correspondiente, en paramentos verticales.
 Incluye tornillería específica, tratamiento de juntas y adaptación del sistema, sin modificar el criterio de medición ni el resto de características técnicas del trasdosado o tabique base.</t>
  </si>
  <si>
    <t>REF010</t>
  </si>
  <si>
    <t>REFUERZO ESTRUCTURAL TABLERO DE MELAMINA EGGER</t>
  </si>
  <si>
    <t>Panelado decorativo y de refuerzo en zona superior de sala grupal, realizado con tablero de melamina Egger modelo Maple Starnberg natural H1887 ST9, 2800x2070 mm. Instalado mediante anclaje directo sobre la estructura del trasdosado de placa de yeso laminado, incluyendo cortes, canteado de bordes vistos, p.p. de herrajes de fijación y medios auxiliares.</t>
  </si>
  <si>
    <t>IPYLOSB</t>
  </si>
  <si>
    <t>INCREMENTO POR CAMBIO DE PLACA PYL 15 STD A 16 DM PARAM. VERT</t>
  </si>
  <si>
    <t>Incremento por cambio de una placa de yeso laminado standard (A) de 15 mm por otra placa de madera DM de 16 mm, en paramentos verticales. Esta partida no modifica el criterio de medición ni acabados, ni demás indicaciones cotempladas en el sistema constructivo de la partida correspondiente.</t>
  </si>
  <si>
    <t>Total 02</t>
  </si>
  <si>
    <t>03</t>
  </si>
  <si>
    <t>FALSOS TECHOS</t>
  </si>
  <si>
    <t>RTC016</t>
  </si>
  <si>
    <t>FALSO TECHO CONTINUO DE PLACAS DE YESO LAMINADO</t>
  </si>
  <si>
    <t>Falso techo continuo suspendido sistema KNAUF, PLACO, PLADUR o equivalente, liso, con nivel de calidad de acabado Q2, tipo D47 o similar (12,5+17+17), constituido por: ESTRUCTURA: Estructura metálica de acero galvanizado formada por maestras primarias 60/27 mm dispuestas con modulación máxima de 1.000 mm, suspendidas del forjado o elemento soporte de hormigón mediante sistema de cuelgue adecuado para una distancia de descuelgue superior a 2,50 m, resuelto mediante sistema Nonius, montantes rigidizados o solución técnica equivalente, con anclaje mecánico o químico dimensionado según cargas actuantes. El sistema de suspensión deberá ser específicamente estudiado y dimensionado conforme a las prescripciones del fabricante del sistema, en función de la altura de descuelgue. Varillas de cuelgue dispuestas con intereje máximo de 900 mm o según especificaciones del fabricante para esta altura de suspensión. Maestras secundarias 47/17 mm fijadas perpendicularmente a las maestras primarias mediante conectores en cruz, con modulación máxima de 500 mm. Se incluirán todos los elementos auxiliares necesarios: piezas de empalme, arriostramientos, rigidizaciones, anclajes, cuelgues, fijaciones y refuerzos necesarios para garantizar la estabilidad del sistema. PLACAS: Una capa de placas de yeso laminado tipo A conforme UNE-EN 520, espesor 15 mm, ancho 1.200 mm, longitud según replanteo, con bordes longitudinales afinados tipo Standard. Incluso banda acústica autoadhesiva de dilatación en encuentros perimetrales, perfiles perimetrales en U 30/30 mm, fijaciones para anclaje de perfiles, tornillería específica para fijación de placas, tratamiento de juntas mediante pasta tipo Jointfiller 24H o equivalente, cinta microperforada de papel y accesorios de montaje. Incluso relleno superior con 5 cm de lana de roca (incluida en esta partida). Incluso resolución de encuentros con paramentos verticales, pasos de instalaciones, registros y elementos singulares. Totalmente montado, terminado y listo para pintar.</t>
  </si>
  <si>
    <t>IFTH1</t>
  </si>
  <si>
    <t>INCREMENTO POR CAMBIO DE PLACA YESO LAMINADO 15 STD POR 15 H1 PARAM. HOR.</t>
  </si>
  <si>
    <t>Incremento por cambio de una placa de yeso laminado de 15 mm standard (A) por 15 mm resistente al agua (H1) en paramentos horizontales en el sistema constructivo que se modifica. Esta partida no modifica el Criterio de Medición ni acabados, ni demás indicaciones cotempladas en el sistema constructivo de la partida correspondiente.</t>
  </si>
  <si>
    <t>FOSD1A</t>
  </si>
  <si>
    <t>m</t>
  </si>
  <si>
    <t>FOSEADO FALSO TECHO D1 (OPCIÓN 1)</t>
  </si>
  <si>
    <t>Foseado perimetral tipo D1, de 15 cm de ancho libre, ejecutado mediante tabicas y fondo horizontal, realizado con placa de yeso laminado de 15 mm atornillada a estructura metálica de perfiles de acero galvanizado, incluso perfil perimetral de borde. Incluye p.p. de piezas de cuelgue, anclajes, nivelación, tornillería, tratamiento de juntas y remates. Preparado para la posterior colocación de tira LED indirecta, sin incluir luminarias ni equipamiento eléctrico. Totalmente terminado y listo para pintar.</t>
  </si>
  <si>
    <t>FOSD2A</t>
  </si>
  <si>
    <t>FOSEADO FALSO TECHO D2 (OPCIÓN 1)</t>
  </si>
  <si>
    <t>Foseado perimetral tipo D2, de geometría escalonada, con ancho total aproximado de 20 cm y descuelgue variable según detalle de manual, ejecutado mediante tabicas y fondos horizontales, realizado con placa de yeso laminado de 15 mm atornillada a estructura metálica de perfiles de acero galvanizado, incluso perfil perimetral de borde. Incluye p.p. de piezas de cuelgue, anclajes, nivelación, tornillería, tratamiento de juntas y remates. Preparado para la colocación de tira LED indirecta RGB, según detalle, sin incluir luminarias ni equipamiento eléctrico. Totalmente terminado y listo para pintar.</t>
  </si>
  <si>
    <t>FOSD1B</t>
  </si>
  <si>
    <t>FOSEADO FALSO TECHO D1 (OPCIÓN 2)</t>
  </si>
  <si>
    <t>Suministro e instalación de perfil de aluminio empotrado perimetral tipo D1, diseñado para su integración en falso techo de placa de yeso laminado de 15 mm, para tira LED de 2700K (contabilizada de instalaciones). Montado sobre estructura metálica de perfiles de acero galvanizado y falso techo continuo. Incluye p.p. de piezas de cuelgue, anclajes, nivelación y tornillería. Especial atención al tratamiento de juntas entre el ala del perfil de aluminio y la placa de yeso para evitar fisuras. Totalmente integrado, rematado y listo para pintar.</t>
  </si>
  <si>
    <t>FOSD2B</t>
  </si>
  <si>
    <t>FOSEADO FALSO TECHO D2 (OPCIÓN 2)</t>
  </si>
  <si>
    <t>Suministro e instalación de perfil de aluminio de gran formato tipo D2, con geometría específica para crear un efecto de foseado técnico invertido (ver manual). Diseñado para alojar iluminación indirecta tira LED RGB, permitiendo una difusión homogénea de la luz. Integrado en techo de placas de yeso laminado de 15 mm, sustituyendo la geometría escalonada de obra por un perfil de extrusión de aluminio que garantiza líneas perfectamente rectas. Incluye p.p. de piezas de cuelgue, anclajes, nivelación y tornillería. Tratamiento de juntas mediante pasta y cinta técnica para asegurar la continuidad con el plano del techo. Preparado para la colocación de tira LED RGB. Totalmente terminado y listo para pintar.</t>
  </si>
  <si>
    <t>RTC021</t>
  </si>
  <si>
    <t>TRAMPILLA PARA FALSO TECHO CONTINUO DE PLACAS DE YESO LAMINADO</t>
  </si>
  <si>
    <t>Trampilla de registro, de 400x400 mm, formada por marco de aluminio y puerta de placa de yeso laminado (1 impregnada (H1), de 12,5 mm de espesor), para falso techo continuo de placas de yeso laminado. Incluso accesorios de montaje.</t>
  </si>
  <si>
    <t>Total 03</t>
  </si>
  <si>
    <t>04</t>
  </si>
  <si>
    <t>PAVIMENTOS</t>
  </si>
  <si>
    <t>RSA020</t>
  </si>
  <si>
    <t>CAPA FINA DE MORTERO AUTONIVELANTE DE CEMENTO</t>
  </si>
  <si>
    <t>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t>
  </si>
  <si>
    <t>RSS047</t>
  </si>
  <si>
    <t>PAVIMENTO VINÍLICO</t>
  </si>
  <si>
    <t>Pavimento vinílico, acabado roble Holly, suministrado en lamas con sistema Unilin click. Formato de 1520x228 mm, con 6,6 mm de espesor total, compuesto por capa de uso de 0,55 mm y aislante acústico integrado de 1,5 mm. Clasificación al uso adecuada para uso comercial. Instalación autoportante, sin encolado, mediante sistema click, sobre soporte seco, limpio, estable y correctamente nivelado.</t>
  </si>
  <si>
    <t>RSS100</t>
  </si>
  <si>
    <t>RODAPIÉ DE PVC</t>
  </si>
  <si>
    <t>Rodapié de PVC, de 80 mm de altura y 15 mm de espesor, canto recto, color blanco, fijado al paramento mediante adhesivo.</t>
  </si>
  <si>
    <t>RSF011</t>
  </si>
  <si>
    <t>FELPUDO DE PVC</t>
  </si>
  <si>
    <t>Felpudo con base de PVC, acabado superficial con fibras de coco de color natural, espesor total 17 mm, de 2 m de anchura, uso interior y exterior, enrollable, instalado en cajeado de pavimento formado por foso de 17 mm de profundidad. Incluso preparación de la superficie soporte.</t>
  </si>
  <si>
    <t>Total 04</t>
  </si>
  <si>
    <t>05</t>
  </si>
  <si>
    <t>REVESTIMIENTOS</t>
  </si>
  <si>
    <t>RAC012</t>
  </si>
  <si>
    <t>ALICATADO DE GRES PORCELÁNICO 1200x600x10mm</t>
  </si>
  <si>
    <t>Suministro y colocación de alicatado de gres porcelánico en GRIS CEMENTO de dimensiones 120x60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t>
  </si>
  <si>
    <t>Total 05</t>
  </si>
  <si>
    <t>06</t>
  </si>
  <si>
    <t>OBRAS VARIAS Y ALBAÑILERÍA</t>
  </si>
  <si>
    <t>HEC020</t>
  </si>
  <si>
    <t>RECIBO DE CERCOS EN TABIQUES</t>
  </si>
  <si>
    <t>Recibido y aplomado de cercos o precercos de puertas de madera interiores,en tabiques o muros, totalmente colocado y aplomado. Incluso material auxiliar, limpieza y medios auxiliares.</t>
  </si>
  <si>
    <t>HEC010</t>
  </si>
  <si>
    <t>RECIBIDO DE PREMARCO METÁLICO</t>
  </si>
  <si>
    <t>Recibido de premarco metálico con patillas de anclaje, con mortero de cemento, industrial, con aditivo hidrófugo, M-10, para fijar posteriormente, sobre él, el marco de la carpintería exterior de cualquier superficie.</t>
  </si>
  <si>
    <t>AYII010</t>
  </si>
  <si>
    <t>AYUDA ALBAÑILERIA INST. ILUMINACION</t>
  </si>
  <si>
    <t>Ayuda de albañilería a instalación de iluminación por local (con una superficie construida media de 195 m2) incluyendo mano de obra en carga y descarga, materiales, apertura y tapado huecos en falsos techos y tabiques de cartón yeso, huecos o rozas en muros para luminarias empotradas exteriores, recibidos de focos, apliques y lámparas i/p.p. material auxiliar, limpieza y medios auxiliares.</t>
  </si>
  <si>
    <t>AYIE010</t>
  </si>
  <si>
    <t>AYUDA ALBAÑILERIA INST. ELECTRICIDAD</t>
  </si>
  <si>
    <t>Ayuda de albañilería a instalación de electricidad por local (con una superficie construida media de 195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t>
  </si>
  <si>
    <t>AYIT010</t>
  </si>
  <si>
    <t>AYUDA ALBAÑILERIA INST. TELECOMUNICACIONES</t>
  </si>
  <si>
    <t>Ayuda de albañilería a instalación de telecomunicaciones por local (con una superficie construida media de 195 m2) incluyendo mano de obra en carga y descarga, materiales, apertura y tapado de rozas, recibidos, remates, canalizaciones y cuadros, limpieza y medios auxiliares.</t>
  </si>
  <si>
    <t>AYIV010</t>
  </si>
  <si>
    <t>AYUDA ALBAÑILERIA VENTILACION</t>
  </si>
  <si>
    <t>Ayuda de albañilería a instalación de ventilación por local (con una superficie construida media de 195 m2)  incluyendo mano de obra en carga y descarga, materiales, apertura y tapado de rozas, recibidos, remates, canalizaciones y cuadros, limpieza y medios auxiliares.</t>
  </si>
  <si>
    <t>AYIS010</t>
  </si>
  <si>
    <t>AYUDA ALBAÑILERIA SANEAMIENTO</t>
  </si>
  <si>
    <t>Ayuda de albañilería a instalación de Saneamiento por local (con una superficie construida media de 195 m2) incluyendo mano de obra en carga y descarga, materiales, apertura y tapado de rozas, recibidos, remates, canalizaciones y cuadros, limpieza y medios auxiliares.</t>
  </si>
  <si>
    <t>AYIC010</t>
  </si>
  <si>
    <t>AYUDA ALBAÑILERIA CLIMATIZACION</t>
  </si>
  <si>
    <t>Ayuda de albañilería a instalación de climatización por local (con una superficie construida media de 195 m2) incluyendo mano de obra en carga y descarga, materiales, apertura y tapado de rozas, recibidos de rejillas, remates, canalizaciones y cuadros, limpieza y medios auxiliares.</t>
  </si>
  <si>
    <t>AYIF010</t>
  </si>
  <si>
    <t>AYUDA ALBAÑILERIA FONTANERIA</t>
  </si>
  <si>
    <t>Ayuda de albañilería a instalación de fontanería por local (con una superficie construida media de 195 m2) incluyendo mano de obra en carga y descarga, materiales, apertura y tapado de rozas, recibidos, remates, canalizaciones y cuadros, limpieza y medios auxiliares.</t>
  </si>
  <si>
    <t>Total 06</t>
  </si>
  <si>
    <t>07</t>
  </si>
  <si>
    <t>CARPINTERÍAS INTERIORES</t>
  </si>
  <si>
    <t>LPM020</t>
  </si>
  <si>
    <t>ARMAZÓN METÁLICO PARA PUERTA CORREDERA DE MADERA</t>
  </si>
  <si>
    <t>Armazón metálico de chapa ondulada y travesaños metálicos, preparado para alojar la hoja de una puerta corredera simple, de madera, de 90x210 cm y 4 cm de espesor máximo de hoja; colocación en entramado autoportante de placas de yeso.</t>
  </si>
  <si>
    <t>LPM021</t>
  </si>
  <si>
    <t>PUERTA INTERIOR CORREDERA DE MADERA 90x210cm</t>
  </si>
  <si>
    <t>Puerta interior corredera para armazón metálico, ciega, de una hoja de 210x90x4 cm, realizada en tablero de DM (MDF) prelacado en blanco, con moldura de canto recto; precerco de pino país de 90x35 mm; galces de DM de 90x20 mm y tapajuntas de DM de 70x10 mm en ambas caras. Se completa con plafonado superior fijo, realizado en DM prelacado en blanco, dispuesto desde la parte superior de la hoja hasta el falso techo, integrado en el plano de la puerta y completamente alineado con los galces y tapajuntas. Incluso herrajes de colgar, sistema de cierre, tirador con manecilla de cierre en aluminio y ajustes finales. Totalmente colocada y terminada.</t>
  </si>
  <si>
    <t>LPM010</t>
  </si>
  <si>
    <t>PUERTA INTERIOR ABATIBLE DE MADERA DOBLE 150x210cm</t>
  </si>
  <si>
    <t>Puerta interior abatible, ciega, de dos hojas de 210x72,5x3,5 cm cada una, realizada en tablero de MDF prelacado en blanco, con moldura de canto recto; precerco de pino país de 90x35 mm; galces de MDF de 90x20 mm y tapajuntas de MDF de 70x10 mm en ambas caras. Se completa con plafonado superior fijo, realizado en DM prelacado en blanco, dispuesto desde la parte superior de las hojas hasta el falso techo, integrado en el plano de la puerta. Incluso bisagras, herrajes de colgar y de cierre, y manivela sobre escudo de roseta de latón, color plata, acabado brillante, así como ajustes finales. Totalmente colocada y terminada.</t>
  </si>
  <si>
    <t>LPM010b</t>
  </si>
  <si>
    <t>PUERTA INTERIOR ABATIBLE DE MADERA 82'5x210cm</t>
  </si>
  <si>
    <t>Puerta interior abatible, ciega, de una hoja de 210x82,5x3,5 cm, de tablero de MDF, prelacada en blanco, con moldura de forma recta; precerco de pino país de 90x35 mm; galces de MDF de 90x20 mm; tapajuntas de MDF de 70x10 mm en ambas caras. Se completa con plafonado superior fijo, realizado en DM prelacado en blanco, dispuesto desde la parte superior de las hojas hasta el falso techo, integrado en el plano de la puerta. Incluso, bisagras, herrajes de colgar, de cierre y manivela sobre escudo de roseta de latón, color plata, acabado brillante, serie de diseño. Totalmente colocada y terminada.</t>
  </si>
  <si>
    <t>Total 07</t>
  </si>
  <si>
    <t>08</t>
  </si>
  <si>
    <t>CARPINTERÍAS EXTERIORES</t>
  </si>
  <si>
    <t>LCL060</t>
  </si>
  <si>
    <t>CARPINTERÍA EXTERIOR DE ALUMINIO, 3H (FIJO+ABATIBLE+FIJO), 294x220CM</t>
  </si>
  <si>
    <t>Carpintería de aluminio de 3 hojas (2 hojas fijas de 680x2200+1360x2200 + 1 hoja abatible de 900x2200), con apertura hacia el interior, dimensiones totales 2940x2200 mm, acabado lacado color A DEFINIR POR LA DF, con el sello QUALICOAT, que garantiza el espesor y la calidad del proceso de lacado, perfiles de 1,6 mm y junquillos, galce, juntas de estanqueidad de EPDM, manilla y herrajes, según UNE-EN 14351-1; transmitancia térmica del marco: Uh,m = desde 2,9 W/(m²K); espesor máximo del acristalamiento: 42 mm, con clasificación a la permeabilidad al aire clase 4, según UNE-EN 12207, clasificación a la estanqueidad al agua clase E1500, según UNE-EN 12208, y clasificación a la resistencia a la carga del viento clase C5, según UNE-EN 12210, CON PREMARCO. Incluso patillas de anclaje para la fijación de la carpintería, sellador adhesivo y silicona neutra para sellado perimetral de las juntas exterior e interior, entre la carpintería y la obra.</t>
  </si>
  <si>
    <t>Total 08</t>
  </si>
  <si>
    <t>09</t>
  </si>
  <si>
    <t>ACRISTALAMIENTOS</t>
  </si>
  <si>
    <t>LVC012</t>
  </si>
  <si>
    <t>DOBLE ACRISTALAMIENTO DE BAJA EMISIVIDAD TÉRMICA Y SEGURIDAD (LAMINAR)</t>
  </si>
  <si>
    <t>Doble acristalamiento templado, de baja emisividad térmica y seguridad (laminar), de color azul 6/10/4+4, conjunto formado por vidrio exterior templado de color azul 6 mm cámara de aire deshidratada con perfil separador de aluminio y doble sellado perimetral, de 10 mm, y vidrio interior laminar de baja emisividad térmica 4+4 mm compuesto por dos lunas de vidrio de 4 mm, unidas mediante una lámina incolora de butiral de polivinilo; espesor total 24 mm, fijado sobre carpintería con acuñado mediante calzos de apoyo perimetrales y laterales, sellado en frío con silicona sintética incolora, compatible con el material soporte.</t>
  </si>
  <si>
    <t>RVE010</t>
  </si>
  <si>
    <t>ESPEJOS</t>
  </si>
  <si>
    <t>Suministro y colocación de espejos de 5mm sobre paramentos cantos pulidos s/desglose de proyecto.</t>
  </si>
  <si>
    <t>Total 09</t>
  </si>
  <si>
    <t>10</t>
  </si>
  <si>
    <t>PINTURA</t>
  </si>
  <si>
    <t>RIP035</t>
  </si>
  <si>
    <t>PINTURA PLÁSTICA SOBRE PARAMENTO INTERIOR VERTICAL</t>
  </si>
  <si>
    <t>Aplicación manual de dos manos de pintura plástica, acabado mate, textura lisa, diluidas con un 15% de agua o sin diluir, (rendimiento: 0,1 l/m² cada mano); previa aplicación de una mano de imprimación acrílica reguladora de la absorción, sobre paramento interior de yeso proyectado o placas de yeso laminado, vertical, de hasta 3 m de altura. En paramentos existentes no trasdosados, se incluirán trabajos de saneado, rascado de zonas sueltas, reparación con masilla o mortero fino según soporte, lijado y regularización, garantizando planeidad y adecuada adherencia del sistema de pintura.</t>
  </si>
  <si>
    <t>RIP035b</t>
  </si>
  <si>
    <t>PINTURA PLÁSTICA SOBRE PARAMENTO INTERIOR HORIZONTAL</t>
  </si>
  <si>
    <t>Aplicación manual de dos manos de pintura plástica, acabado mate, textura lisa, diluidas con un 15% de agua o sin diluir, (rendimiento: 0,1 l/m² cada mano); previa aplicación de una mano de imprimación acrílica reguladora de la absorción, sobre paramento interior de yeso proyectado o placas de yeso laminado, horizontal, a más de 3 m de altura.</t>
  </si>
  <si>
    <t>Total 10</t>
  </si>
  <si>
    <t>11</t>
  </si>
  <si>
    <t>INSTALACIONES</t>
  </si>
  <si>
    <t>IF</t>
  </si>
  <si>
    <t>FONTANERÍA</t>
  </si>
  <si>
    <t>IFA010</t>
  </si>
  <si>
    <t>Acometida de abastecimiento de agua potable.</t>
  </si>
  <si>
    <t>Acometida enterrada para abastecimiento de agua potable de 0,5 m de longitud, que une la red general de distribución de agua potable de la empresa suministradora con la instalación general del edificio, continua en todo su recorrido sin uniones o empalmes intermedios no registrables, formada por tubo de polietileno PE 100, de 32 mm de diámetro exterior, PN=10 atm y 2 mm de espesor, colocada sobre lecho de arena de 15 cm de espesor, en el fondo de la zanja previamente excavada, debidamente compactada y nivelada con pisón vibrante de guiado manual, relleno lateral compactando hasta los riñones y posterior relleno con la misma arena hasta 10 cm por encima de la generatriz superior de la tubería; collarín de toma en carga colocado sobre la red general de distribución que sirve de enlace entre la acometida y la red; llave de corte de esfera de de diámetro con mando de cuadradillo colocada mediante unión, situada junto a la edificación, fuera de los límites de la propiedad, alojada en arqueta prefabricada de polipropileno de 30x30x30 cm, colocada sobre solera de hormigón en masa HM-20/P/20/X0 de 15 cm de espesor. Incluso hormigón en masa HM-20/P/20/X0 para la posterior reposición del firme existente, accesorios y piezas especiales.
Criterio de valoración económica: El precio no incluye la excavación ni el relleno principal.
Incluye: Replanteo del recorrido de la acometida, coordinado con el resto de instalaciones o elementos que puedan tener interferencias. Rotura del pavimento con compresor. Eliminación de las tierras sueltas del fondo de la excavación. Vertido y compactación del hormigón en formación de solera. Colocación de la arqueta prefabricada. Vertido de la arena en el fondo de la zanja. Colocación de la tubería. Montaje de la llave de corte. Colocación de la tapa. Ejecución del relleno envolvente. Empalme de la acometida con la red general del municipio. Reposición del firme. Realización de pruebas de servicio.
Criterio de medición de proyecto: Número de unidades previstas, según documentación gráfica de Proyecto.
Criterio de medición de obra: Se medirá el número de unidades realmente ejecutadas según especificaciones de Proyecto.</t>
  </si>
  <si>
    <t>IFB010</t>
  </si>
  <si>
    <t>Alimentación de agua potable.</t>
  </si>
  <si>
    <t>Alimentación de agua potable, de 0,5 m de longitud, enterrada, formada por tubo de acero galvanizado estirado sin soldadura, serie M, de 3/4" DN 20 mm de diámetro y 2,6 mm de espesor, colocado sobre lecho de arena de 10 cm de espesor, en el fondo de la zanja previamente excavada, debidamente compactada y nivelada con pisón vibrante de guiado manual, relleno lateral compactando hasta los riñones y posterior relleno con la misma arena hasta 10 cm por encima de la generatriz superior de la tubería. Incluso protección de la tubería metálica con cinta anticorrosiva, accesorios y piezas especiales. Sin incluir la excavación ni el posterior relleno principal de las zanjas.
Incluye: Replanteo y trazado. Eliminación de las tierras sueltas del fondo de la excavación. Vertido de la arena en el fondo de la zanja. Colocación de la cinta anticorrosiva en la tubería. Colocación de la tubería. Ejecución del relleno envolvente. Realización de pruebas de servicio.
Criterio de medición de proyecto: Número de unidades previstas, según documentación gráfica de Proyecto.
Criterio de medición de obra: Se medirá el número de unidades realmente ejecutadas según especificaciones de Proyecto.</t>
  </si>
  <si>
    <t>IFC010</t>
  </si>
  <si>
    <t>Preinstalación de contador para abastecimiento de agua potable.</t>
  </si>
  <si>
    <t>Preinstalación de contador general de agua 1 1/4" DN 32 mm, colocado en hornacina, conectado al ramal de acometida y al tubo de alimentación, formada por llave de corte general de compuerta de latón fundido; grifo de comprobación; filtro retenedor de residuos; válvula de retención de latón y llave de salida de compuerta de latón fundido. Incluso marco y tapa de fundición dúctil para registro y material auxiliar.
Criterio de valoración económica: El precio no incluye el contador de agua.
Incluye: Replanteo. Colocación y fijación de accesorios y piezas especiales.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</si>
  <si>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IFI005</t>
  </si>
  <si>
    <t>Tubería para instalación interior, colocada superficialmente.</t>
  </si>
  <si>
    <t>Tubería para instalación interior, colocada superficialmente y fijada al paramento, formada por tubo de polietileno reticulado (PE-Xa), serie 5, de 16 mm de diámetro exterior, PN=6 atm y 1,8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</si>
  <si>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IFI005b</t>
  </si>
  <si>
    <t>Tubería para instalación interior, colocada superficialmente y fijada al paramento, formada por tubo de polietileno reticulado (PE-Xa), serie 5, de 20 mm de diámetro exterior, PN=6 atm y 1,9 mm de espesor, suministrado en rollos. Incluso material auxiliar para montaje y sujeción a la obra, accesorios y piezas especiales.
Incluye: Replanteo. Colocación y fijación de tubo y accesorios. Realización de pruebas de servicio.
Criterio de medición de proyecto: Longitud medida según documentación gráfica de Proyecto.
Criterio de medición de obra: Se medirá la longitud realmente ejecutada según especificaciones de Proyecto.</t>
  </si>
  <si>
    <t>IFI008</t>
  </si>
  <si>
    <t>Llave de paso.</t>
  </si>
  <si>
    <t>Válvula de esfera de latón niquelado para roscar de 3/4".
Incluye: Replanteo. Conexión de la válvula a los tubos.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</si>
  <si>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IFW010</t>
  </si>
  <si>
    <t>Válvula de corte.</t>
  </si>
  <si>
    <t>Válvula de esfera de latón niquelado para roscar de 3/4".
Incluye: Replanteo.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</si>
  <si>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NAA010b</t>
  </si>
  <si>
    <t>Aislamiento térmico de tuberías.</t>
  </si>
  <si>
    <t>Aislamiento térmico de tubería en instalación interior de A.C.S., colocada superficialmente, para la distribución de fluidos calientes (de +60°C a +100°C), formado por coquilla de espuma elastomérica, de 23 mm de diámetro interior y 25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</si>
  <si>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NAA010</t>
  </si>
  <si>
    <t>Aislamiento térmico del tramo que conecta la tubería general con la unidad terminal, de menos de 5 m de longitud en instalación interior de A.C.S., empotrada en la pared, para la distribución de fluidos calientes (de +40°C a +60°C), formado por coquilla de espuma elastomérica, con un elevado factor de resistencia a la difusión del vapor de agua, de 16,0 mm de diámetro interior y 9,5 mm de espesor, a base de caucho sintético flexible, de estructura celular cerrada, con adhesivo para las uniones.
Incluye: Preparación de la superficie soporte. Replanteo y corte del aislamiento. Colocación del aislamiento.
Criterio de medición de proyecto: Longitud medida según documentación gráfica de Proyecto.
Criterio de medición de obra: Se medirá la longitud realmente ejecutada según especificaciones de Proyecto.</t>
  </si>
  <si>
    <t>Total IF</t>
  </si>
  <si>
    <t>IS</t>
  </si>
  <si>
    <t>EVACUACIÓN DE AGUAS</t>
  </si>
  <si>
    <t>ASC020</t>
  </si>
  <si>
    <t>Colector en losa de cimentación.</t>
  </si>
  <si>
    <t>Colector enterrado de red horizontal de saneamiento, sin arquetas, mediante sistema integral registrable, en losa de cimentación, con una pendiente mínima del 3%, para la evacuación de aguas residuales y/o pluviales, formado por tubo de PVC liso, serie SN-4, rigidez anular nominal 4 kN/m², de 110 mm de diámetro exterior, con junta elástica, empotrada en losa de cimentación. Incluso accesorios, registros, uniones y piezas especiales, lubricante para montaje y fijación a la armadura de la losa.
Incluye: Replanteo y trazado del conducto en planta y pendientes. Presentación en seco de tubos y piezas especiales. Montaje, conexionado y comprobación de su correcto funcionamiento. Realización de pruebas de servicio.
Criterio de medición de proyecto: Longitud medida en proyección horizontal, según documentación gráfica de Proyecto.
Criterio de medición de obra: Se medirá, en proyección horizontal, la longitud realmente ejecutada según especificaciones de Proyecto, incluyendo los tramos ocupados por piezas especiales.</t>
  </si>
  <si>
    <t>ASB020</t>
  </si>
  <si>
    <t>Conexión de la acometida del edificio a la red general de saneamiento del municipio a través de pozo de registro.</t>
  </si>
  <si>
    <t>Conexión de la acometida del edificio a la red general de saneamiento del municipio a través de pozo de registro. Incluso junta flexible para el empalme de la acometida y mortero de cemento para repaso y bruñido en el interior del pozo.
Criterio de valoración económica: El precio no incluye la excavación ni el pozo de registro.
Incluye: Replanteo y trazado de la conexión en el pozo de registro. Rotura del pozo con compresor. Montaje, conexionado y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t>
  </si>
  <si>
    <t>ASB010</t>
  </si>
  <si>
    <t>Acometida general de saneamiento.</t>
  </si>
  <si>
    <t>Acometida general de saneamiento, para la evacuación de aguas residuales y/o pluviales a la red general del municipio, con una pendiente mínima del 2%, para la evacuación de aguas residuales y/o pluviales, formada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con sus correspondientes juntas y piezas especiales. Incluso líquido limpiador y adhesivo para tubos y accesorios de PVC y hormigón en masa HM-20/P/20/X0 para la posterior reposición del firme existente.
Criterio de valoración económica: El precio incluye la demolición y el levantado del firme existente, pero no incluye la excavación, el relleno principal ni la conexión a la red general de saneamiento.
Incluye: Replanteo y trazado de la acometida en planta y pendientes. Rotura del pavimento con compresor. Presentación en seco de tubos y piezas especiales. Vertido de la arena en el fondo de la zanja. Descenso y colocación de los colectores en el fondo de la zanja. Montaje, conexionado y comprobación de su correcto funcionamiento. Ejecución del relleno envolvente. Realización de pruebas de servicio.
Criterio de medición de proyecto: Longitud medida en proyección horizontal, según documentación gráfica de Proyecto, entre caras interiores del muro del edificio y del pozo de la red municipal.
Criterio de medición de obra: Se medirá, en proyección horizontal, la longitud realmente ejecutada según especificaciones de Proyecto, entre caras interiores del muro del edificio y del pozo de la red municipal.</t>
  </si>
  <si>
    <t>ISD004</t>
  </si>
  <si>
    <t>Red de pequeña evacuación, colocada superficialmente.</t>
  </si>
  <si>
    <t>Red de pequeña evacuación, colocada superficialmente y fijada al paramento, formada por tubo de PVC, serie B, de 40 mm de diámetro y 3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</si>
  <si>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ISD004b</t>
  </si>
  <si>
    <t>Red de pequeña evacuación, colocada superficialmente y fijada al paramento, formada por tubo de PVC, serie B, de 110 mm de diámetro y 3,2 mm de espesor, que conecta el aparato con la bajante, el colector o el bote sifónico; unión pegada con adhesivo. Incluso líquido limpiador, adhesivo para tubos y accesorios de PVC, material auxiliar para montaje y sujeción a la obra, accesorios y piezas especiales.
Incluye: Replanteo del recorrido de la tubería y de la situación de los elementos de sujeción. Presentación de tubos. Fijación del material auxiliar para montaje y sujeción a la obra. Montaje, conexionado y comprobación de su correcto funcionamiento. Realización de pruebas de servicio.
Criterio de medición de proyecto: Longitud medida según documentación gráfica de Proyecto.
Criterio de medición de obra: Se medirá la longitud realmente ejecutada según especificaciones de Proyecto.</t>
  </si>
  <si>
    <t>Total IS</t>
  </si>
  <si>
    <t>IC</t>
  </si>
  <si>
    <t>CALEFACCIÓN, CLIMATIZACIÓN Y A.C.S, VENTILACIÓN</t>
  </si>
  <si>
    <t>ICA010</t>
  </si>
  <si>
    <t>Termo eléctrico.</t>
  </si>
  <si>
    <t>Termo eléctrico para el servicio de A.C.S., mural vertical, resistencia blindada, capacidad 110 l, potencia 1,2 kW, de 586 mm de altura y 353 mm de diámetro, formado por cuba de acero vitrificado, aislamiento de espuma de poliuretano, ánodo de sacrificio de magnesio. Incluso soporte y anclajes de fijación, válvula de seguridad antirretorno, llaves de corte de esfera, latiguillos flexibles, tanto en la entrada de agua como en la salida. Totalmente montado, conexionado y probado.
Incluye: Replanteo del aparato. Fijación en paramento mediante elementos de anclaje. Colocación del aparato y accesorios. Conexionado con las redes de conducción de agua, eléctrica y de tierra. Puesta en marcha.
Criterio de medición de proyecto: Número de unidades previstas, según documentación gráfica de Proyecto.
Criterio de medición de obra: Se medirá el número de unidades realmente ejecutadas según especificaciones de Proyecto.</t>
  </si>
  <si>
    <t>ICR021</t>
  </si>
  <si>
    <t>Conducto de lana mineral.</t>
  </si>
  <si>
    <t>Conducto rectangular para la distribución de aire climatizado formado por panel rígido de alta densidad de lana de vidrio Climaver Plus R "ISOVER", según UNE-EN 14303, de 25 mm de espesor, revestido por ambas caras por aluminio (exterior: aluminio + malla de fibra de vidrio + kraft; interior: aluminio + kraft), con el canto macho rebordeado por el complejo interior del conducto, resistencia térmica 0,78 m²K/W, conductividad térmica 0,032 W/(mK). Incluso codos, derivaciones, sellado de uniones con cola Climaver, embocaduras, soportes metálicos galvanizados, elementos de fijación, sellado de tramos con cinta Climaver de aluminio, accesorios de montaje y piezas especiales.
Incluye: Replanteo del recorrido de los conductos. Marcado y posterior anclaje de los soportes de los conductos. Montaje y fijación de conductos. Sellado de las uniones. Comprobación de su correcto funcionamiento. Limpieza final.
Criterio de medición de proyecto: Superficie proyectada, según documentación gráfica de Proyecto, calculada como producto del perímetro exterior por la longitud del tramo, medida entre los ejes de los elementos o de los puntos a conectar, sin descontar las piezas especiales.
Criterio de medición de obra: Se medirá la superficie realmente ejecutada según especificaciones de Proyecto.</t>
  </si>
  <si>
    <t>ICR040</t>
  </si>
  <si>
    <t>Difusor circular D=300mm</t>
  </si>
  <si>
    <t>Difusor circular de aluminio extruido, color blanco RAL 9010, gama AirQ, DFCI300BX "AIRZONE" (o similar), con puente de montaje, para instalar en alturas de hasta 2,7 m. Incluso accesorios de montaje y elementos de fijación.
Incluye: Replanteo. Montaje y fijación del difusor.
Criterio de medición de proyecto: Número de unidades previstas, según documentación gráfica de Proyecto.
Criterio de medición de obra: Se medirá el número de unidades realmente ejecutadas según especificaciones de Proyecto.</t>
  </si>
  <si>
    <t>ICR040b</t>
  </si>
  <si>
    <t>Difusor circular D=350mm</t>
  </si>
  <si>
    <t>Difusor circular de aluminio extruido, color blanco RAL 9010, gama AirQ, DFCI350BX "AIRZONE", con puente de montaje, para instalar en alturas de hasta 2,7 m. Incluso accesorios de montaje y elementos de fijación.
Incluye: Replanteo. Montaje y fijación del difusor.
Criterio de medición de proyecto: Número de unidades previstas, según documentación gráfica de Proyecto.
Criterio de medición de obra: Se medirá el número de unidades realmente ejecutadas según especificaciones de Proyecto.</t>
  </si>
  <si>
    <t>ICR050</t>
  </si>
  <si>
    <t>Rejilla de retorno.</t>
  </si>
  <si>
    <t>Rejilla de retorno, de aluminio extruido, MADEL LMT MINI, anodizado color natural E6-C-0, con lamas horizontales regulables individualmente, de 425x125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</si>
  <si>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ICR050b</t>
  </si>
  <si>
    <t>Rejilla de retorno, de aluminio extruido, Madel LMT MINI, anodizado color natural E6-C-0, con lamas horizontales regulables individualmente, de 625x225 mm, fijación mediante tornillos vistos (con marco de montaje de chapa de acero galvanizado), montada en conducto rectangular no metálico. Incluso accesorios de montaje y elementos de fijación.
Incluye: Replanteo. Montaje y fijación de la rejilla.
Criterio de medición de proyecto: Número de unidades previstas, según documentación gráfica de Proyecto.
Criterio de medición de obra: Se medirá el número de unidades realmente ejecutadas según especificaciones de Proyecto.</t>
  </si>
  <si>
    <t>ICR070</t>
  </si>
  <si>
    <t>Rejilla de intemperie 500X500</t>
  </si>
  <si>
    <t>Rejilla de intemperie para instalaciones de ventilación, marco frontal y lamas de chapa perfilada de acero galvanizado, de 500x500 mm, tela metálica de acero galvanizado con malla de 20x20 mm. Incluso accesorios de montaje y elementos de fijación.
Incluye: Replanteo. Montaje y fijación de la rejilla en el cerramiento. Conexión al conducto.
Criterio de medición de proyecto: Número de unidades previstas, según documentación gráfica de Proyecto.
Criterio de medición de obra: Se medirá el número de unidades realmente ejecutadas según especificaciones de Proyecto.</t>
  </si>
  <si>
    <t>ICR110</t>
  </si>
  <si>
    <t>Recuperador de calor TECNA - modelo RCE-800EC</t>
  </si>
  <si>
    <t>Suministro e instalación de unidad de recuperación de calor aire-aire, marca TECNA, modelo RCE-800 EC, para montaje horizontal suspendido en falso techo.Rendimiento y Normativa: Cumplimiento estricto del Reglamento de Instalaciones Térmicas en los Edificios (RITE) y la normativa ErP 2018. Intercambiador de flujos cruzados a contracorriente con eficiencia térmica de hasta el 73%.Ventilación: Equipado con dos ventiladores centrífugos de tecnología EC (conmutación electrónica) de bajo consumo, con un caudal nominal de 800m3/h y una presión estática disponible de 150Pa.
Filtración: Doble etapa de filtrado con filtros de alta eficacia tipo F7 (ePM1 50%) tanto en la línea de impulsión como en la de retorno, garantizando una calidad de aire IDA 2.Funciones Avanzadas: Incluye sistema de By-pass motorizado para free-cooling automático y bandeja de condensados de acero inoxidable.Control: Suministro de mando de control remoto para gestión de velocidades, estado de filtros y bypass.Instalación: Incluye bancada antivibratoria mediante varillas roscadas y amortiguadores de muelle/caucho, conexión a red de desagüe mediante sifón, y pequeño material de estanqueidad.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</si>
  <si>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ICN015</t>
  </si>
  <si>
    <t>Línea frigorífica con tubería doble aislada.</t>
  </si>
  <si>
    <t>Línea frigorífica doble realizada con tubería flexible de cobre sin soldadura, formada por un tubo para líquido de 1/4" de diámetro y 0,8 mm de espesor con aislamiento de 9 mm de espesor y un tubo para gas de 3/8" de diámetro y 0,8 mm de espesor con aislamiento de 9 mm de espesor, teniendo el cobre un contenido de aceite residual inferior a 4 mg/m y siendo el aislamiento de coquilla flexible de espuma elastomérica con revestimiento superficial de película de polietileno, para una temperatura de trabajo entre -45 y 100°C, suministrada en rollo, para conexión entre las unidades interior y exterior.
Incluye: Replanteo del recorrido de la línea. Encintado de los extremos. Montaje y fijación de la línea. Abocardado. Vaciado para su carga.
Criterio de medición de proyecto: Longitud medida según documentación gráfica de Proyecto.
Criterio de medición de obra: Se medirá la longitud realmente ejecutada según especificaciones de Proyecto.</t>
  </si>
  <si>
    <t>ICN015b</t>
  </si>
  <si>
    <t>Línea frigorífica doble realizada con tubería flexible de cobre sin soldadura, formada por un tubo para líquido de 1/4" de diámetro y 0,8 mm de espesor con aislamiento de 9 mm de espesor y un tubo para gas de 1/2" de diámetro y 0,8 mm de espesor con aislamiento de 10 mm de espesor, teniendo el cobre un contenido de aceite residual inferior a 4 mg/m y siendo el aislamiento de coquilla flexible de espuma elastomérica con revestimiento superficial de película de polietileno, para una temperatura de trabajo entre -45 y 100°C, suministrada en rollo, para conexión entre las unidades interior y exterior.
Incluye: Replanteo del recorrido de la línea. Encintado de los extremos. Montaje y fijación de la línea. Abocardado. Vaciado para su carga.
Criterio de medición de proyecto: Longitud medida según documentación gráfica de Proyecto.
Criterio de medición de obra: Se medirá la longitud realmente ejecutada según especificaciones de Proyecto.</t>
  </si>
  <si>
    <t>ICN015c</t>
  </si>
  <si>
    <t>Línea frigorífica doble realizada con tubería flexible de cobre sin soldadura, formada por un tubo para líquido de 3/8" de diámetro y 0,8 mm de espesor con aislamiento de 9 mm de espesor y un tubo para gas de 5/8" de diámetro y 0,8 mm de espesor con aislamiento de 10 mm de espesor, teniendo el cobre un contenido de aceite residual inferior a 4 mg/m y siendo el aislamiento de coquilla flexible de espuma elastomérica con revestimiento superficial de película de polietileno, para una temperatura de trabajo entre -45 y 100°C, suministrada en rollo, para conexión entre las unidades interior y exterior.
Incluye: Replanteo del recorrido de la línea. Encintado de los extremos. Montaje y fijación de la línea. Abocardado. Vaciado para su carga.
Criterio de medición de proyecto: Longitud medida según documentación gráfica de Proyecto.
Criterio de medición de obra: Se medirá la longitud realmente ejecutada según especificaciones de Proyecto.</t>
  </si>
  <si>
    <t>ICN015d</t>
  </si>
  <si>
    <t>Línea frigorífica doble realizada con tubería flexible de cobre sin soldadura, formada por un tubo para líquido de 3/8" de diámetro y 0,8 mm de espesor con aislamiento de 9 mm de espesor y un tubo para gas de 1" de diámetro y 0,8 mm de espesor con aislamiento de 10 mm de espesor, teniendo el cobre un contenido de aceite residual inferior a 4 mg/m y siendo el aislamiento de coquilla flexible de espuma elastomérica con revestimiento superficial de película de polietileno, para una temperatura de trabajo entre -45 y 100°C, suministrada en rollo, para conexión entre las unidades interior y exterior.
Incluye: Replanteo del recorrido de la línea. Encintado de los extremos. Montaje y fijación de la línea. Abocardado. Vaciado para su carga.
Criterio de medición de proyecto: Longitud medida según documentación gráfica de Proyecto.
Criterio de medición de obra: Se medirá la longitud realmente ejecutada según especificaciones de Proyecto.</t>
  </si>
  <si>
    <t>ICN110</t>
  </si>
  <si>
    <t>Unidad interior modelo FFA35A9 "DAIKIN"</t>
  </si>
  <si>
    <t>Unidad interior de aire acondicionado, de cassette, de 4 vías, sistema aire-aire multi-split, para gas R-32/R-410A, gama Sky Air, modelo FFA35A9 "DAIKIN", potencia frigorífica nominal 3,4 kW (temperatura de bulbo seco en el interior 27°C, temperatura de bulbo húmedo en el interior 19°C, temperatura de bulbo seco en el exterior 35°C), potencia calorífica nominal 4,2 kW (temperatura de bulbo seco en el interior 20°C, temperatura de bulbo seco en el exterior 7°C, temperatura de bulbo húmedo en el exterior 6°C), diámetro de conexión de la tubería de líquido 1/4", diámetro de conexión de la tubería de gas 3/8", alimentación monofásica (230V/50Hz), con, caudal de aire en refrigeración a velocidad alta/media/baja: 10/8,5/6,5 m³/min, dimensiones 260x575x575 mm, adaptable a panel modular estándar de 600x600 mm y altura de falso techo reducida, peso 16 kg, presión sonora en refrigeración a velocidad alta/baja: 34/25 dBA, presión sonora en calefacción a velocidad alta/baja: 34/25 dBA, potencia sonora 51 dBA, con bomba de drenaje, panel decorativo para unidad de aire acondicionado de cassette de 4 vías FXZQ-A, modelo BYFQ60CW, con juego de controlador remoto inalámbrico formado por receptor y mando por infrarrojos, modelo BRC7F530W. Incluso elementos para suspensión del techo.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</si>
  <si>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ICN110b</t>
  </si>
  <si>
    <t>Unidad interior modelo FFA50A9 "DAIKIN"</t>
  </si>
  <si>
    <t>Unidad interior de aire acondicionado, de cassette, de 4 vías, sistema aire-aire multi-split, para gas R-32/R-410A, gama Sky Air, modelo FFA50A9 "DAIKIN", potencia frigorífica nominal 5 kW (temperatura de bulbo seco en el interior 27°C, temperatura de bulbo húmedo en el interior 19°C, temperatura de bulbo seco en el exterior 35°C), potencia calorífica nominal 5,8 kW (temperatura de bulbo seco en el interior 20°C, temperatura de bulbo seco en el exterior 7°C, temperatura de bulbo húmedo en el exterior 6°C), diámetro de conexión de la tubería de líquido 1/4", diámetro de conexión de la tubería de gas 1/2", alimentación monofásica (230V/50Hz), con, caudal de aire en refrigeración a velocidad alta/media/baja: 12/10/7,5 m³/min, dimensiones 260x575x575 mm, adaptable a panel modular estándar de 600x600 mm y altura de falso techo reducida, peso 17,5 kg, presión sonora en refrigeración a velocidad alta/baja: 39/27 dBA, presión sonora en calefacción a velocidad alta/baja: 39/27 dBA, potencia sonora 56 dBA, con bomba de drenaje, panel decorativo para unidad de aire acondicionado de cassette de 4 vías FXZQ-A, modelo BYFQ60CW, con juego de controlador remoto inalámbrico formado por receptor y mando por infrarrojos, modelo BRC7F530W. Incluso elementos para suspensión del techo.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</si>
  <si>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ICN150</t>
  </si>
  <si>
    <t>Ud exterior modelo RZA200D "DAIKIN"</t>
  </si>
  <si>
    <t>Unidad exterior de aire acondicionado, sistema aire-aire multi-split, para gas R-32, bomba de calor, gama Gran Sky Air, modelo RZA200D "DAIKIN", potencia frigorífica nominal 20 kW (temperatura de bulbo seco en el interior 27°C, temperatura de bulbo húmedo en el interior 19°C, temperatura de bulbo seco en el exterior 35°C), potencia calorífica nominal 23 kW (temperatura de bulbo seco en el interior 20°C, temperatura de bulbo seco en el exterior 7°C, temperatura de bulbo húmedo en el exterior 6°C), compresor swing, alimentación trifásica (400V/50Hz), caudal de aire en refrigeración 101 m³/min, caudal de aire en calefacción 126 m³/min, presión sonora en refrigeración 53 dBA, presión sonora en calefacción 60 dBA, potencia sonora 73 dBA, dimensiones 870x1100x460 mm, peso 120 kg, longitud máxima de tubería 85 m, diferencia máxima de altura entre la unidad exterior y la unidad interior 30 m. Incluso elementos antivibratorios de suelo.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</si>
  <si>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ICN150b</t>
  </si>
  <si>
    <t>Unidad exterior  modelo RZAG100NV1 "DAIKIN"</t>
  </si>
  <si>
    <t>Unidad exterior de aire acondicionado, sistema aire-aire multi-split, para gas R-32, bomba de calor, gama Sky Air, serie Alpha, modelo RZAG100NV1 "DAIKIN", potencia frigorífica nominal 10 kW (temperatura de bulbo seco en el interior 27°C, temperatura de bulbo húmedo en el interior 19°C, temperatura de bulbo seco en el exterior 35°C), potencia calorífica nominal 11,2 kW (temperatura de bulbo seco en el interior 20°C, temperatura de bulbo seco en el exterior 7°C, temperatura de bulbo húmedo en el exterior 6°C), compresor swing, alimentación monofásica (230V/50Hz), caudal de aire en refrigeración 67 m³/min, caudal de aire en calefacción 82 m³/min, presión sonora en refrigeración 47 dBA, presión sonora en calefacción 50 dBA, potencia sonora 66 dBA, dimensiones 870x1100x460 mm, peso 85 kg, longitud máxima de tubería 85 m, diferencia máxima de altura entre la unidad exterior y la unidad interior 30 m. Incluso elementos antivibratorios de suelo.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</si>
  <si>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ICN150bb</t>
  </si>
  <si>
    <t>Extractor aseos S&amp;P Silent 100</t>
  </si>
  <si>
    <t>Extractor de aseo, modelo S&amp;P Silent 100, para extracción en baños.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</si>
  <si>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ICN150bbb</t>
  </si>
  <si>
    <t>Conducto pvc 100mm - Ventilación</t>
  </si>
  <si>
    <t>Conducto de PVC de 100mm para conexión entre extractores y colector de ventilación, hasta cubierta.
Incluye fijación a forjado, conexionado.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</si>
  <si>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Total IC</t>
  </si>
  <si>
    <t>IE</t>
  </si>
  <si>
    <t>ELÉCTRICAS</t>
  </si>
  <si>
    <t>IEP010</t>
  </si>
  <si>
    <t>Red de toma de tierra para estructura.</t>
  </si>
  <si>
    <t>Red de toma de tierra para estructura de hormigón del edificio compuesta por 60 m de cable conductor de cobre desnudo recocido de 35 mm² de sección para la línea principal de toma de tierra del edificio, enterrado a una profundidad mínima de 80 cm, 8 m de cable conductor de cobre desnudo recocido de 35 mm² de sección para la línea de enlace de toma de tierra de los pilares de hormigón a conectar. Incluso, soldaduras aluminotérmicas, registro de comprobación y puente de prueba. Totalmente montada, conexionada y probada.
Incluye: Replanteo. Conexionado del electrodo y la línea de enlace. Montaje del punto de puesta a tierra. Trazado de la línea principal de tierra. Sujeción. Trazado de derivaciones de tierra. Conexionado de las derivaciones. Conexión a masa de la red. Realización de pruebas de servicio.
Criterio de medición de proyecto: Número de unidades previstas, según documentación gráfica de Proyecto.
Criterio de medición de obra: Se medirá el número de unidades realmente ejecutadas según especificaciones de Proyecto.</t>
  </si>
  <si>
    <t>IEC010</t>
  </si>
  <si>
    <t>Caja de protección y medida.</t>
  </si>
  <si>
    <t>Suministro e instalación en el interior de hornacina mural, en vivienda unifamiliar o local, de caja de protección y medida CPM2-S4, de hasta 63 A de intensidad, para 1 contador trifásico, formada por una envolvente aislante, precintable, autoventilada y con mirilla de material transparente resistente a la acción de los rayos ultravioletas, para instalación empotrada. Incluso equipo completo de medida, bornes de conexión, bases cortacircuitos y fusibles para protección de la derivación individual. Normalizada por la empresa suministradora y preparada para acometida subterránea. Totalmente montada, conexionada y probada.
Incluye: Replanteo de la situación de los conductos y anclajes de la caja. Fijación. Colocación de tubos y piezas especiales. Conexionado.
Criterio de medición de proyecto: Número de unidades previstas, según documentación gráfica de Proyecto.
Criterio de medición de obra: Se medirá el número de unidades realmente ejecutadas según especificaciones de Proyecto.</t>
  </si>
  <si>
    <t>IEH012</t>
  </si>
  <si>
    <t>Derivacion individual (5G6MM2) - RZ1-K(AS)</t>
  </si>
  <si>
    <t>Cable unipolar RZ1-K (AS), siendo su tensión asignada de 0,6/1 kV, reacción al fuego clase Cca-s1b,d1,a1, con conductor de cobre clase 5 (-K) de 6 mm² de sección, con aislamiento de polietileno reticulado (R) y cubierta de compuesto termoplástico a base de poliolefina libre de halógenos con baja emisión de humos y gases corrosivos (Z1).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</si>
  <si>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IEI070</t>
  </si>
  <si>
    <t>Cuadro eléctrico.</t>
  </si>
  <si>
    <t>Cuadro individual formado por caja empotrable de material aislante con puerta opaca, para alojamiento del interruptor de control de potencia (ICP) (no incluido en este precio) en compartimento independiente y precintable, 1 interruptor general automático (IGA) tetrapolar (4P) y otros dispositivos generales e individuales de mando y protección. Incluso elementos de fijación, regletas de conexión y cuantos accesorios sean necesarios para su correcta instalación. Totalmente montado, conexionado y probado.
*VER ESQUEMA UNIFILAR PARA PRESUPUESTAR*
Incluye: Replanteo. Colocación de la caja para el cuadro. Conexionado. Montaje de los componentes.
Criterio de medición de proyecto: Número de unidades previstas, según documentación gráfica de Proyecto.
Criterio de medición de obra: Se medirá el número de unidades realmente ejecutadas según especificaciones de Proyecto.</t>
  </si>
  <si>
    <t>IEO010</t>
  </si>
  <si>
    <t>Canalización 16mm</t>
  </si>
  <si>
    <t>Canalización de tubo curvable de PVC, corrugado, de color negro, de 16 mm de diámetro nominal, con grado de protección IP545. Instalación empotrada en elemento de construcción de obra de fábrica.
Incluye: Replanteo. Colocación y fijación del tubo.
Criterio de medición de proyecto: Longitud medida según documentación gráfica de Proyecto.
Criterio de medición de obra: Se medirá la longitud realmente ejecutada según especificaciones de Proyecto.</t>
  </si>
  <si>
    <t>IEO010b</t>
  </si>
  <si>
    <t>Canalización 20mm</t>
  </si>
  <si>
    <t>Canalización de tubo curvable de PVC, corrugado, de color negro, de 20 mm de diámetro nominal, con grado de protección IP545. Instalación empotrada en elemento de construcción de obra de fábrica.
Incluye: Replanteo. Colocación y fijación del tubo.
Criterio de medición de proyecto: Longitud medida según documentación gráfica de Proyecto.
Criterio de medición de obra: Se medirá la longitud realmente ejecutada según especificaciones de Proyecto.</t>
  </si>
  <si>
    <t>IEO010c</t>
  </si>
  <si>
    <t>Canalización 50mm</t>
  </si>
  <si>
    <t>Canalización de tubo curvable de PVC, corrugado, de color negro, de 50 mm de diámetro nominal, con grado de protección IP545. Instalación empotrada en elemento de construcción de obra de fábrica.
Incluye: Replanteo. Colocación y fijación del tubo.
Criterio de medición de proyecto: Longitud medida según documentación gráfica de Proyecto.
Criterio de medición de obra: Se medirá la longitud realmente ejecutada según especificaciones de Proyecto.</t>
  </si>
  <si>
    <t>IEH010</t>
  </si>
  <si>
    <t>Cable eléctrico de 450/750 V de tensión nominal - 1,5mm2</t>
  </si>
  <si>
    <t>Cable unipolar H07Z1-K (AS), tensión asignada 450/750 V, reacción al fuego clase Cca-s1b, d1, a1 (o superior), con conductor multifilar de cobre clase 5 (-K) de 1,5 mm² de sección, con aislamiento de poliolefina libre de halógenos (Z1). Incluso accesorios y elementos de sujeción.
Criterio de medición de proyecto: Longitud medida según documentación gráfica de Proyecto.
Criterio de medición de obra: Se medirá la longitud realmente ejecutada según especificaciones de Proyecto.</t>
  </si>
  <si>
    <t>IEH010b</t>
  </si>
  <si>
    <t>Cable eléctrico de 450/750 V de tensión nominal -2,5mm2</t>
  </si>
  <si>
    <t>Cable unipolar H07Z1-K (AS), tensión asignada 450/750 V, reacción al fuego clase Cca-s1b, d1, a1 (o superior), con conductor multifilar de cobre clase 5 (-K) de 2,5 mm² de sección, con aislamiento de poliolefina libre de halógenos (Z1). Incluso accesorios y elementos de sujeción.
Criterio de medición de proyecto: Longitud medida según documentación gráfica de Proyecto.
Criterio de medición de obra: Se medirá la longitud realmente ejecutada según especificaciones de Proyecto.</t>
  </si>
  <si>
    <t>IEI090b</t>
  </si>
  <si>
    <t>Punto de luz simple</t>
  </si>
  <si>
    <t>Punto de luz simple. Incluye: 
- Interruptor simple serie BJC iris color blanco.
Incluye: mecanismo con tecla o tapa y marco de color blanco y embellecedor de color blanco; cajas de empotrar con tornillos de fijación, cajas de derivación con tapas y regletas de conexión. Incluso accesorios necesarios para su correcta instalación. Totalmente montados, conexionados y probados.
Incluye: Colocación de cajas de derivación y de empotrar. Colocación de mecanismos.
Criterio de medición de proyecto: Número de unidades previstas, según documentación gráfica de Proyecto.
Criterio de medición de obra: Se medirá el número de unidades realmente ejecutadas según especificaciones de Proyecto.
**NOTA: EL CABLEADO DE 1,5MM2 Y CONDUCTO SE INCLUYE EN OTRA PARTIDA.**</t>
  </si>
  <si>
    <t>IEI090c</t>
  </si>
  <si>
    <t>Toma de enchufe 16A</t>
  </si>
  <si>
    <t>Toma auxiliar de enchufe de 16A. Incluye: 
- Enchufe directo serie BJC iris color blanco
Incluye: mecanismo y marco de color blanco y embellecedor de color blanco; cajas de empotrar con tornillos de fijación, cajas de derivación con tapas y regletas de conexión. Incluso accesorios necesarios para su correcta instalación. Totalmente montados, conexionados y probados.
Incluye: Colocación de cajas de derivación y de empotrar. Colocación de mecanismos.
Criterio de medición de proyecto: Número de unidades previstas, según documentación gráfica de Proyecto.
Criterio de medición de obra: Se medirá el número de unidades realmente ejecutadas según especificaciones de Proyecto.
**NOTA: EL CABLEADO DE 2,5MM2 Y CONDUCTO SE INCLUYE EN OTRA PARTIDA.**</t>
  </si>
  <si>
    <t>IEI090</t>
  </si>
  <si>
    <t>Toma de enchufe 16A - sonido</t>
  </si>
  <si>
    <t>Toma auxiliar de enchufe para altavoz - 16A. Incluye: 
- Enchufe directo serie BJC iris color blanco a techo para altavoz sonos.
Incluye: mecanismo y marco de color blanco y embellecedor de color blanco; cajas de empotrar con tornillos de fijación, cajas de derivación con tapas y regletas de conexión. Incluso accesorios necesarios para su correcta instalación. Totalmente montados, conexionados y probados.
Incluye: Colocación de cajas de derivación y de empotrar. Colocación de mecanismos.
Criterio de medición de proyecto: Número de unidades previstas, según documentación gráfica de Proyecto.
Criterio de medición de obra: Se medirá el número de unidades realmente ejecutadas según especificaciones de Proyecto.
**NOTA: EL CABLEADO DE 2,5MM2 Y CONDUCTO SE INCLUYE EN OTRA PARTIDA.**</t>
  </si>
  <si>
    <t>IEI090d</t>
  </si>
  <si>
    <t>Toma de datos</t>
  </si>
  <si>
    <t>Toma de datos para conexión fibra óptica, modelo BJC iris Blanco.
Incluye: mecanismo y marco de color blanco y embellecedor de color blanco; cajas de empotrar con tornillos de fijación, cajas de derivación con tapas y regletas de conexión. Incluso accesorios necesarios para su correcta instalación. Totalmente montados, conexionados y probados.
Incluye: Colocación de cajas de derivación y de empotrar. Colocación de mecanismos.
Criterio de medición de proyecto: Número de unidades previstas, según documentación gráfica de Proyecto.
Criterio de medición de obra: Se medirá el número de unidades realmente ejecutadas según especificaciones de Proyecto.</t>
  </si>
  <si>
    <t>IEI090db</t>
  </si>
  <si>
    <t>Instalación de telecomunicaciones</t>
  </si>
  <si>
    <t>Instalación completa de telecomunicaicones incluye:
- Conexionado a arqueta de telecomunicaciones exterior.
- Cableado fibra optica, a través de trasdosado a 3 tomas de datos (10m.l.)
NOTA: Los mecanismos de toma de datos se incluyen en otra partida.</t>
  </si>
  <si>
    <t>Total IE</t>
  </si>
  <si>
    <t>II</t>
  </si>
  <si>
    <t>ILUMINACIÓN</t>
  </si>
  <si>
    <t>III110d</t>
  </si>
  <si>
    <t>Downlight led fijo 10W</t>
  </si>
  <si>
    <t>Downlights LED fijo aluminio 10w- 3000k- 24o, driver Isolato 24V IP20.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</si>
  <si>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III110c</t>
  </si>
  <si>
    <t>Downdlight led orientable 12W</t>
  </si>
  <si>
    <t>Downlights LED orientable dentro-fuera en alumino 12w- 3000k- 24o, driver Isolato 24V IP20.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</si>
  <si>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III110b</t>
  </si>
  <si>
    <t>Luminaria Led StripLed High Standard</t>
  </si>
  <si>
    <t>Luminaria Led StripLed High Standard, de 14W (cada 2m.l.), T=3000K. Incluye transformador. Instalación en foseado falso techo.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</si>
  <si>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III110</t>
  </si>
  <si>
    <t>Luminaria Led StripLed RGB</t>
  </si>
  <si>
    <t>Luminaria Led StripLed RGB, de 14W (cada 2m.l.), T=3000K. Incluye transformador. Instalación en foseado falso techo y controlador RGB+.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</si>
  <si>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Total II</t>
  </si>
  <si>
    <t>IO</t>
  </si>
  <si>
    <t>CONTRA INCENDIOS</t>
  </si>
  <si>
    <t>IOA020</t>
  </si>
  <si>
    <t>Alumbrado de emergencia en zonas comunes.</t>
  </si>
  <si>
    <t>Luminaria de emergencia, con tubo lineal fluorescente, 6 W - G5, flujo luminoso 155 lúmenes, carcasa de 245x110x58 mm, clase II, IP42, con baterías de Ni-Cd de alta temperatura, autonomía de 1 h, alimentación a 230 V, tiempo de carga 24 h. Instalación empotrada en pared en zonas comunes. Incluso accesorios y elementos de fijación.
Criterio de valoración económica: El precio no incluye las ayudas de albañilería para instalaciones.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</si>
  <si>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IOS010</t>
  </si>
  <si>
    <t>Señalización de equipos contra incendios.</t>
  </si>
  <si>
    <t>Placa de señalización de equipos contra incendios, de PVC fotoluminiscente, con categoría de fotoluminiscencia A según UNE 23035-4, de 210x210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</si>
  <si>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IOS020</t>
  </si>
  <si>
    <t>Señalización de medios de evacuación.</t>
  </si>
  <si>
    <t>Placa de señalización de medios de evacuación, de PVC fotoluminiscente, con categoría de fotoluminiscencia A según UNE 23035-4, de 224x224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</si>
  <si>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IOX010</t>
  </si>
  <si>
    <t>Extintor polvo ABC</t>
  </si>
  <si>
    <t>Extintor portátil de polvo químico ABC polivalente antibrasa, con presión incorporada, de eficacia 21A-144B-C, con 6 kg de agente extintor, con manómetro y manguera con boquilla difusora. Incluso soporte y accesorios de montaje.
Incluye: Replanteo.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</si>
  <si>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IOX010b</t>
  </si>
  <si>
    <t>Extintor C02</t>
  </si>
  <si>
    <t>Extintor portátil de nieve carbónica CO2, de eficacia 34B, con 2 kg de agente extintor, con vaso difusor. Incluso soporte y accesorios de montaje.
Incluye: Replanteo.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</si>
  <si>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Total IO</t>
  </si>
  <si>
    <t>Total 11</t>
  </si>
  <si>
    <t>12</t>
  </si>
  <si>
    <t>EQUIPAMIENTO</t>
  </si>
  <si>
    <t>SAI005</t>
  </si>
  <si>
    <t>INODORO TANQUE BAJO ROCA VICTORIA BLANCO</t>
  </si>
  <si>
    <t>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t>
  </si>
  <si>
    <t>SAL010</t>
  </si>
  <si>
    <t>LAVABO 65x51 cm SUSPENDIDO ROCA VICTORIA BLANCO CON MONOMANDO</t>
  </si>
  <si>
    <t>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t>
  </si>
  <si>
    <t>SPA020</t>
  </si>
  <si>
    <t>BARRA APOYO ABATIBLE EN ASEO MINUSVALIDOS</t>
  </si>
  <si>
    <t>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t>
  </si>
  <si>
    <t>SYCBC3</t>
  </si>
  <si>
    <t>MOSTRADOR ENTRADA (A1)</t>
  </si>
  <si>
    <t>Formación de mueble recepción de dimensiones 2500x110x650 formado por mesa trabajo en Melamina Gris ratón Egger U750 ST9 formalizando sobre de 2360x530 de 950 de altura, con cajones, y un modulo envolvente de 300x110x120 en forma de U con retorno en parte frontal para iluminación y camara para paso de instalaciones acabado en TARIMA idéntica al pavimento del local según planos de proyecto.</t>
  </si>
  <si>
    <t>SYCBC6</t>
  </si>
  <si>
    <t>BANCO Y ESTANTE ROPERO (A4)</t>
  </si>
  <si>
    <t>Suministro y ejecución de banco corrido y estante ropero superior, compuesto por banco corrido de 2 m de longitud, 0,40 m de fondo y 0,45 m de altura, formado por estructura portante metálica anclada a suelo y/o paramentos verticales, con bastidores intermedios según detalle; cerramiento y frentes en tablero DM, acabado superficial en parquet, incluyendo sobre superior del banco en parquet; fondo interior y laterales revestidos en parquet según plano; balda corrida superior sobre zona de taquillas, realizada con estructura metálica oculta y tablero DM acabado en parquet, con fondo aproximado de 0,40 m; altura total del conjunto hasta aproximadamente 1,80 m; colocación de barra metálica continua de cuelgue de 2 m de longitud, situada bajo balda superior, con fondo útil de 0,35 m. Incluye fabricación en taller, mecanizados, herrajes, anclajes, nivelación, transporte, montaje en obra, remates y limpieza final.</t>
  </si>
  <si>
    <t>SYCBC4</t>
  </si>
  <si>
    <t>MUEBLE TRAS MOSTRADOR (A2)</t>
  </si>
  <si>
    <t>Fabricación, suministro y colocación en obra de mueble TRAS MOSTRADOR de 2.50 en tablero de DM aplacado de melamina Gris ratón Egger U750 ST9 con puertas, baldas interiores y cajones.</t>
  </si>
  <si>
    <t>SYCBC5</t>
  </si>
  <si>
    <t>MUEBLE CAFETERA (A3)</t>
  </si>
  <si>
    <t>Fabricación, suministro y colocación en obra de mueble en tablero de DM aplacado de melamina Gris ratón Egger U750 ST9 de dimensiones1000x900x500 con puertas con baldas interiores y modulo de cajones y mueble superior de 1000x1050x350 con puertas y baldas interiores</t>
  </si>
  <si>
    <t>Total 12</t>
  </si>
  <si>
    <t>13</t>
  </si>
  <si>
    <t>GESTIÓN DE RESIDUOS</t>
  </si>
  <si>
    <t>PGR</t>
  </si>
  <si>
    <t>CLASIFICACIÓN Y TRANSPORTE A PIE DE OBRA DE LOS RESIDUOS DE CONSTRUCCIÓN</t>
  </si>
  <si>
    <t>Clasificación y transporte a pie de obra de los residuos de construcción y/o demolición, separándolos en las siguientes fracciones: hormigón, cerámicos, metales, maderas, vidrios, plásticos, papeles o cartones y residuos peligrosos. La clasificación se realizará manualmente dentro de la obra en la que se produzcan. Incluye el transporte manual o con medios auxiliares desde el punto de generación hasta su carga en el camión o contenedor correspondiente.</t>
  </si>
  <si>
    <t>GRA020</t>
  </si>
  <si>
    <t>TRANSPORTE DE RESIDUOS CON CAMIÓN</t>
  </si>
  <si>
    <t>Transporte con camión de residuos producidos en obras de construcción y/o demolición, a vertedero específico, instalación de tratamiento de residuos de construcción y demolición externa a la obra o centro de valorización o eliminación de residuos, situado a 20 km de distancia.</t>
  </si>
  <si>
    <t>Total 13</t>
  </si>
  <si>
    <t>14</t>
  </si>
  <si>
    <t>SEGURIDAD Y SALUD</t>
  </si>
  <si>
    <t>SYS010</t>
  </si>
  <si>
    <t>Suministro, colocación, mantenimiento y retirada de los medios de protección colectiva y elementos de seguridad necesarios para el correcto desarrollo de los trabajos, incluyendo barandillas, protecciones de huecos, balizamientos, cerramientos provisionales, señalización de accesos y zonas de riesgo, mantas protectoras, protecciones de superficies, contenedores para residuos, extintores y cualquier otro elemento de seguridad que el responsable de la obra estime necesario, todo según indicaciones de la dirección facultativa y normativa vigente, con carga, transporte, montaje, mantenimiento y retirada final.</t>
  </si>
  <si>
    <t>Total 14</t>
  </si>
  <si>
    <t>Total MED008_CENTRO_YOGA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</si>
</sst>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00FF"/>
      <name val="Aptos Narrow"/>
      <family val="2"/>
      <scheme val="minor"/>
    </font>
    <font>
      <sz val="8"/>
      <color theme="1"/>
      <name val="Aptos Narrow"/>
      <family val="2"/>
      <scheme val="minor"/>
    </font>
    <font>
      <sz val="8"/>
      <color rgb="FFFF00FF"/>
      <name val="Aptos Narrow"/>
      <family val="2"/>
      <scheme val="minor"/>
    </font>
  </fonts>
  <fills count="6">
    <fill>
      <patternFill patternType="none"/>
    </fill>
    <fill>
      <patternFill patternType="gray125"/>
    </fill>
    <fill>
      <patternFill patternType="solid">
        <fgColor rgb="FFB4CBE0"/>
        <bgColor indexed="64"/>
      </patternFill>
    </fill>
    <fill>
      <patternFill patternType="solid">
        <fgColor rgb="FFFFC2A6"/>
        <bgColor indexed="64"/>
      </patternFill>
    </fill>
    <fill>
      <patternFill patternType="solid">
        <fgColor rgb="FFC0C0C0"/>
        <bgColor indexed="64"/>
      </patternFill>
    </fill>
    <fill>
      <patternFill patternType="solid">
        <fgColor rgb="FFC2D5E7"/>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5" fillId="5" borderId="0" xfId="0" applyNumberFormat="1" applyFont="1" applyFill="1" applyAlignment="1">
      <alignment vertical="top"/>
    </xf>
    <xf numFmtId="4" fontId="6" fillId="5"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D054-2AB6-4C30-8B90-881A177CBC81}">
  <dimension ref="A1:G281"/>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4" x14ac:dyDescent="0.3"/>
  <cols>
    <col min="1" max="1" width="7.5546875" bestFit="1" customWidth="1"/>
    <col min="2" max="2" width="5.88671875" bestFit="1" customWidth="1"/>
    <col min="3" max="3" width="3.88671875" bestFit="1" customWidth="1"/>
    <col min="4" max="4" width="33.109375" customWidth="1"/>
    <col min="5" max="5" width="8.33203125" bestFit="1" customWidth="1"/>
    <col min="6" max="6" width="7.6640625" bestFit="1" customWidth="1"/>
    <col min="7" max="7" width="8.21875" bestFit="1" customWidth="1"/>
  </cols>
  <sheetData>
    <row r="1" spans="1:7" x14ac:dyDescent="0.3">
      <c r="A1" s="1" t="s">
        <v>0</v>
      </c>
      <c r="B1" s="2"/>
      <c r="C1" s="2"/>
      <c r="D1" s="2"/>
      <c r="E1" s="2"/>
      <c r="F1" s="2"/>
      <c r="G1" s="2"/>
    </row>
    <row r="2" spans="1:7" ht="18" x14ac:dyDescent="0.3">
      <c r="A2" s="3" t="s">
        <v>1</v>
      </c>
      <c r="B2" s="2"/>
      <c r="C2" s="2"/>
      <c r="D2" s="2"/>
      <c r="E2" s="2"/>
      <c r="F2" s="2"/>
      <c r="G2" s="2"/>
    </row>
    <row r="3" spans="1:7" x14ac:dyDescent="0.3">
      <c r="A3" s="4" t="s">
        <v>2</v>
      </c>
      <c r="B3" s="4" t="s">
        <v>3</v>
      </c>
      <c r="C3" s="4" t="s">
        <v>4</v>
      </c>
      <c r="D3" s="19" t="s">
        <v>5</v>
      </c>
      <c r="E3" s="4" t="s">
        <v>6</v>
      </c>
      <c r="F3" s="4" t="s">
        <v>7</v>
      </c>
      <c r="G3" s="4" t="s">
        <v>8</v>
      </c>
    </row>
    <row r="4" spans="1:7" x14ac:dyDescent="0.3">
      <c r="A4" s="5" t="s">
        <v>9</v>
      </c>
      <c r="B4" s="5" t="s">
        <v>10</v>
      </c>
      <c r="C4" s="5" t="s">
        <v>11</v>
      </c>
      <c r="D4" s="20" t="s">
        <v>12</v>
      </c>
      <c r="E4" s="6">
        <f>E15</f>
        <v>1</v>
      </c>
      <c r="F4" s="7">
        <f>F15</f>
        <v>13796.44</v>
      </c>
      <c r="G4" s="7">
        <f>G15</f>
        <v>13796.44</v>
      </c>
    </row>
    <row r="5" spans="1:7" x14ac:dyDescent="0.3">
      <c r="A5" s="8" t="s">
        <v>13</v>
      </c>
      <c r="B5" s="9" t="s">
        <v>14</v>
      </c>
      <c r="C5" s="9" t="s">
        <v>4</v>
      </c>
      <c r="D5" s="13" t="s">
        <v>15</v>
      </c>
      <c r="E5" s="10">
        <v>1</v>
      </c>
      <c r="F5" s="10">
        <v>1395.75</v>
      </c>
      <c r="G5" s="11">
        <f>ROUND(E5*F5,2)</f>
        <v>1395.75</v>
      </c>
    </row>
    <row r="6" spans="1:7" ht="75.599999999999994" x14ac:dyDescent="0.3">
      <c r="A6" s="12"/>
      <c r="B6" s="12"/>
      <c r="C6" s="12"/>
      <c r="D6" s="13" t="s">
        <v>16</v>
      </c>
      <c r="E6" s="12"/>
      <c r="F6" s="12"/>
      <c r="G6" s="12"/>
    </row>
    <row r="7" spans="1:7" x14ac:dyDescent="0.3">
      <c r="A7" s="8" t="s">
        <v>17</v>
      </c>
      <c r="B7" s="9" t="s">
        <v>14</v>
      </c>
      <c r="C7" s="9" t="s">
        <v>4</v>
      </c>
      <c r="D7" s="13" t="s">
        <v>18</v>
      </c>
      <c r="E7" s="10">
        <v>1</v>
      </c>
      <c r="F7" s="10">
        <v>5234.07</v>
      </c>
      <c r="G7" s="11">
        <f>ROUND(E7*F7,2)</f>
        <v>5234.07</v>
      </c>
    </row>
    <row r="8" spans="1:7" ht="194.4" x14ac:dyDescent="0.3">
      <c r="A8" s="12"/>
      <c r="B8" s="12"/>
      <c r="C8" s="12"/>
      <c r="D8" s="13" t="s">
        <v>19</v>
      </c>
      <c r="E8" s="12"/>
      <c r="F8" s="12"/>
      <c r="G8" s="12"/>
    </row>
    <row r="9" spans="1:7" x14ac:dyDescent="0.3">
      <c r="A9" s="8" t="s">
        <v>20</v>
      </c>
      <c r="B9" s="9" t="s">
        <v>14</v>
      </c>
      <c r="C9" s="9" t="s">
        <v>21</v>
      </c>
      <c r="D9" s="13" t="s">
        <v>22</v>
      </c>
      <c r="E9" s="10">
        <v>6.49</v>
      </c>
      <c r="F9" s="10">
        <v>20.94</v>
      </c>
      <c r="G9" s="11">
        <f>ROUND(E9*F9,2)</f>
        <v>135.9</v>
      </c>
    </row>
    <row r="10" spans="1:7" ht="43.2" x14ac:dyDescent="0.3">
      <c r="A10" s="12"/>
      <c r="B10" s="12"/>
      <c r="C10" s="12"/>
      <c r="D10" s="13" t="s">
        <v>23</v>
      </c>
      <c r="E10" s="12"/>
      <c r="F10" s="12"/>
      <c r="G10" s="12"/>
    </row>
    <row r="11" spans="1:7" x14ac:dyDescent="0.3">
      <c r="A11" s="8" t="s">
        <v>24</v>
      </c>
      <c r="B11" s="9" t="s">
        <v>14</v>
      </c>
      <c r="C11" s="9" t="s">
        <v>21</v>
      </c>
      <c r="D11" s="13" t="s">
        <v>25</v>
      </c>
      <c r="E11" s="10">
        <v>170</v>
      </c>
      <c r="F11" s="10">
        <v>15.7</v>
      </c>
      <c r="G11" s="11">
        <f>ROUND(E11*F11,2)</f>
        <v>2669</v>
      </c>
    </row>
    <row r="12" spans="1:7" ht="54" x14ac:dyDescent="0.3">
      <c r="A12" s="12"/>
      <c r="B12" s="12"/>
      <c r="C12" s="12"/>
      <c r="D12" s="13" t="s">
        <v>26</v>
      </c>
      <c r="E12" s="12"/>
      <c r="F12" s="12"/>
      <c r="G12" s="12"/>
    </row>
    <row r="13" spans="1:7" x14ac:dyDescent="0.3">
      <c r="A13" s="8" t="s">
        <v>27</v>
      </c>
      <c r="B13" s="9" t="s">
        <v>14</v>
      </c>
      <c r="C13" s="9" t="s">
        <v>28</v>
      </c>
      <c r="D13" s="13" t="s">
        <v>29</v>
      </c>
      <c r="E13" s="10">
        <v>1</v>
      </c>
      <c r="F13" s="10">
        <v>4361.72</v>
      </c>
      <c r="G13" s="11">
        <f>ROUND(E13*F13,2)</f>
        <v>4361.72</v>
      </c>
    </row>
    <row r="14" spans="1:7" ht="205.2" x14ac:dyDescent="0.3">
      <c r="A14" s="12"/>
      <c r="B14" s="12"/>
      <c r="C14" s="12"/>
      <c r="D14" s="13" t="s">
        <v>30</v>
      </c>
      <c r="E14" s="12"/>
      <c r="F14" s="12"/>
      <c r="G14" s="12"/>
    </row>
    <row r="15" spans="1:7" x14ac:dyDescent="0.3">
      <c r="A15" s="12"/>
      <c r="B15" s="12"/>
      <c r="C15" s="12"/>
      <c r="D15" s="21" t="s">
        <v>31</v>
      </c>
      <c r="E15" s="14">
        <v>1</v>
      </c>
      <c r="F15" s="15">
        <f>G5+G7+G9+G11+G13</f>
        <v>13796.44</v>
      </c>
      <c r="G15" s="15">
        <f>ROUND(E15*F15,2)</f>
        <v>13796.44</v>
      </c>
    </row>
    <row r="16" spans="1:7" ht="1.05" customHeight="1" x14ac:dyDescent="0.3">
      <c r="A16" s="16"/>
      <c r="B16" s="16"/>
      <c r="C16" s="16"/>
      <c r="D16" s="22"/>
      <c r="E16" s="16"/>
      <c r="F16" s="16"/>
      <c r="G16" s="16"/>
    </row>
    <row r="17" spans="1:7" x14ac:dyDescent="0.3">
      <c r="A17" s="5" t="s">
        <v>32</v>
      </c>
      <c r="B17" s="5" t="s">
        <v>10</v>
      </c>
      <c r="C17" s="5" t="s">
        <v>11</v>
      </c>
      <c r="D17" s="20" t="s">
        <v>33</v>
      </c>
      <c r="E17" s="6">
        <f>E34</f>
        <v>1</v>
      </c>
      <c r="F17" s="7">
        <f>F34</f>
        <v>32455.360000000001</v>
      </c>
      <c r="G17" s="7">
        <f>G34</f>
        <v>32455.360000000001</v>
      </c>
    </row>
    <row r="18" spans="1:7" ht="32.4" x14ac:dyDescent="0.3">
      <c r="A18" s="8" t="s">
        <v>34</v>
      </c>
      <c r="B18" s="9" t="s">
        <v>14</v>
      </c>
      <c r="C18" s="9" t="s">
        <v>21</v>
      </c>
      <c r="D18" s="13" t="s">
        <v>35</v>
      </c>
      <c r="E18" s="10">
        <v>45.92</v>
      </c>
      <c r="F18" s="10">
        <v>174.47</v>
      </c>
      <c r="G18" s="11">
        <f>ROUND(E18*F18,2)</f>
        <v>8011.66</v>
      </c>
    </row>
    <row r="19" spans="1:7" ht="388.8" x14ac:dyDescent="0.3">
      <c r="A19" s="12"/>
      <c r="B19" s="12"/>
      <c r="C19" s="12"/>
      <c r="D19" s="13" t="s">
        <v>36</v>
      </c>
      <c r="E19" s="12"/>
      <c r="F19" s="12"/>
      <c r="G19" s="12"/>
    </row>
    <row r="20" spans="1:7" ht="21.6" x14ac:dyDescent="0.3">
      <c r="A20" s="8" t="s">
        <v>37</v>
      </c>
      <c r="B20" s="9" t="s">
        <v>14</v>
      </c>
      <c r="C20" s="9" t="s">
        <v>21</v>
      </c>
      <c r="D20" s="13" t="s">
        <v>38</v>
      </c>
      <c r="E20" s="10">
        <v>86.52</v>
      </c>
      <c r="F20" s="10">
        <v>150.04</v>
      </c>
      <c r="G20" s="11">
        <f>ROUND(E20*F20,2)</f>
        <v>12981.46</v>
      </c>
    </row>
    <row r="21" spans="1:7" ht="367.2" x14ac:dyDescent="0.3">
      <c r="A21" s="12"/>
      <c r="B21" s="12"/>
      <c r="C21" s="12"/>
      <c r="D21" s="13" t="s">
        <v>39</v>
      </c>
      <c r="E21" s="12"/>
      <c r="F21" s="12"/>
      <c r="G21" s="12"/>
    </row>
    <row r="22" spans="1:7" ht="21.6" x14ac:dyDescent="0.3">
      <c r="A22" s="8" t="s">
        <v>40</v>
      </c>
      <c r="B22" s="9" t="s">
        <v>14</v>
      </c>
      <c r="C22" s="9" t="s">
        <v>21</v>
      </c>
      <c r="D22" s="13" t="s">
        <v>41</v>
      </c>
      <c r="E22" s="10">
        <v>78.61</v>
      </c>
      <c r="F22" s="10">
        <v>40.130000000000003</v>
      </c>
      <c r="G22" s="11">
        <f>ROUND(E22*F22,2)</f>
        <v>3154.62</v>
      </c>
    </row>
    <row r="23" spans="1:7" ht="280.8" x14ac:dyDescent="0.3">
      <c r="A23" s="12"/>
      <c r="B23" s="12"/>
      <c r="C23" s="12"/>
      <c r="D23" s="13" t="s">
        <v>42</v>
      </c>
      <c r="E23" s="12"/>
      <c r="F23" s="12"/>
      <c r="G23" s="12"/>
    </row>
    <row r="24" spans="1:7" ht="32.4" x14ac:dyDescent="0.3">
      <c r="A24" s="8" t="s">
        <v>43</v>
      </c>
      <c r="B24" s="9" t="s">
        <v>14</v>
      </c>
      <c r="C24" s="9" t="s">
        <v>21</v>
      </c>
      <c r="D24" s="13" t="s">
        <v>44</v>
      </c>
      <c r="E24" s="10">
        <v>19.3</v>
      </c>
      <c r="F24" s="10">
        <v>96.22</v>
      </c>
      <c r="G24" s="11">
        <f>ROUND(E24*F24,2)</f>
        <v>1857.05</v>
      </c>
    </row>
    <row r="25" spans="1:7" ht="409.6" x14ac:dyDescent="0.3">
      <c r="A25" s="12"/>
      <c r="B25" s="12"/>
      <c r="C25" s="12"/>
      <c r="D25" s="13" t="s">
        <v>45</v>
      </c>
      <c r="E25" s="12"/>
      <c r="F25" s="12"/>
      <c r="G25" s="12"/>
    </row>
    <row r="26" spans="1:7" ht="21.6" x14ac:dyDescent="0.3">
      <c r="A26" s="8" t="s">
        <v>46</v>
      </c>
      <c r="B26" s="9" t="s">
        <v>14</v>
      </c>
      <c r="C26" s="9" t="s">
        <v>21</v>
      </c>
      <c r="D26" s="13" t="s">
        <v>47</v>
      </c>
      <c r="E26" s="10">
        <v>54.56</v>
      </c>
      <c r="F26" s="10">
        <v>62.18</v>
      </c>
      <c r="G26" s="11">
        <f>ROUND(E26*F26,2)</f>
        <v>3392.54</v>
      </c>
    </row>
    <row r="27" spans="1:7" ht="388.8" x14ac:dyDescent="0.3">
      <c r="A27" s="12"/>
      <c r="B27" s="12"/>
      <c r="C27" s="12"/>
      <c r="D27" s="13" t="s">
        <v>48</v>
      </c>
      <c r="E27" s="12"/>
      <c r="F27" s="12"/>
      <c r="G27" s="12"/>
    </row>
    <row r="28" spans="1:7" ht="21.6" x14ac:dyDescent="0.3">
      <c r="A28" s="8" t="s">
        <v>49</v>
      </c>
      <c r="B28" s="9" t="s">
        <v>14</v>
      </c>
      <c r="C28" s="9" t="s">
        <v>21</v>
      </c>
      <c r="D28" s="13" t="s">
        <v>50</v>
      </c>
      <c r="E28" s="10">
        <v>49.85</v>
      </c>
      <c r="F28" s="10">
        <v>26.17</v>
      </c>
      <c r="G28" s="11">
        <f>ROUND(E28*F28,2)</f>
        <v>1304.57</v>
      </c>
    </row>
    <row r="29" spans="1:7" ht="86.4" x14ac:dyDescent="0.3">
      <c r="A29" s="12"/>
      <c r="B29" s="12"/>
      <c r="C29" s="12"/>
      <c r="D29" s="13" t="s">
        <v>51</v>
      </c>
      <c r="E29" s="12"/>
      <c r="F29" s="12"/>
      <c r="G29" s="12"/>
    </row>
    <row r="30" spans="1:7" ht="21.6" x14ac:dyDescent="0.3">
      <c r="A30" s="8" t="s">
        <v>52</v>
      </c>
      <c r="B30" s="9" t="s">
        <v>14</v>
      </c>
      <c r="C30" s="9" t="s">
        <v>21</v>
      </c>
      <c r="D30" s="13" t="s">
        <v>53</v>
      </c>
      <c r="E30" s="10">
        <v>33</v>
      </c>
      <c r="F30" s="10">
        <v>43.62</v>
      </c>
      <c r="G30" s="11">
        <f>ROUND(E30*F30,2)</f>
        <v>1439.46</v>
      </c>
    </row>
    <row r="31" spans="1:7" ht="75.599999999999994" x14ac:dyDescent="0.3">
      <c r="A31" s="12"/>
      <c r="B31" s="12"/>
      <c r="C31" s="12"/>
      <c r="D31" s="13" t="s">
        <v>54</v>
      </c>
      <c r="E31" s="12"/>
      <c r="F31" s="12"/>
      <c r="G31" s="12"/>
    </row>
    <row r="32" spans="1:7" ht="21.6" x14ac:dyDescent="0.3">
      <c r="A32" s="8" t="s">
        <v>55</v>
      </c>
      <c r="B32" s="9" t="s">
        <v>14</v>
      </c>
      <c r="C32" s="9" t="s">
        <v>21</v>
      </c>
      <c r="D32" s="13" t="s">
        <v>56</v>
      </c>
      <c r="E32" s="10">
        <v>10</v>
      </c>
      <c r="F32" s="10">
        <v>31.4</v>
      </c>
      <c r="G32" s="11">
        <f>ROUND(E32*F32,2)</f>
        <v>314</v>
      </c>
    </row>
    <row r="33" spans="1:7" ht="64.8" x14ac:dyDescent="0.3">
      <c r="A33" s="12"/>
      <c r="B33" s="12"/>
      <c r="C33" s="12"/>
      <c r="D33" s="13" t="s">
        <v>57</v>
      </c>
      <c r="E33" s="12"/>
      <c r="F33" s="12"/>
      <c r="G33" s="12"/>
    </row>
    <row r="34" spans="1:7" x14ac:dyDescent="0.3">
      <c r="A34" s="12"/>
      <c r="B34" s="12"/>
      <c r="C34" s="12"/>
      <c r="D34" s="21" t="s">
        <v>58</v>
      </c>
      <c r="E34" s="14">
        <v>1</v>
      </c>
      <c r="F34" s="15">
        <f>G18+G20+G22+G24+G26+G28+G30+G32</f>
        <v>32455.360000000001</v>
      </c>
      <c r="G34" s="15">
        <f>ROUND(E34*F34,2)</f>
        <v>32455.360000000001</v>
      </c>
    </row>
    <row r="35" spans="1:7" ht="1.05" customHeight="1" x14ac:dyDescent="0.3">
      <c r="A35" s="16"/>
      <c r="B35" s="16"/>
      <c r="C35" s="16"/>
      <c r="D35" s="22"/>
      <c r="E35" s="16"/>
      <c r="F35" s="16"/>
      <c r="G35" s="16"/>
    </row>
    <row r="36" spans="1:7" x14ac:dyDescent="0.3">
      <c r="A36" s="5" t="s">
        <v>59</v>
      </c>
      <c r="B36" s="5" t="s">
        <v>10</v>
      </c>
      <c r="C36" s="5" t="s">
        <v>11</v>
      </c>
      <c r="D36" s="20" t="s">
        <v>60</v>
      </c>
      <c r="E36" s="6">
        <f>E51</f>
        <v>1</v>
      </c>
      <c r="F36" s="7">
        <f>F51</f>
        <v>19440.990000000002</v>
      </c>
      <c r="G36" s="7">
        <f>G51</f>
        <v>19440.990000000002</v>
      </c>
    </row>
    <row r="37" spans="1:7" ht="21.6" x14ac:dyDescent="0.3">
      <c r="A37" s="8" t="s">
        <v>61</v>
      </c>
      <c r="B37" s="9" t="s">
        <v>14</v>
      </c>
      <c r="C37" s="9" t="s">
        <v>21</v>
      </c>
      <c r="D37" s="13" t="s">
        <v>62</v>
      </c>
      <c r="E37" s="10">
        <v>162.47999999999999</v>
      </c>
      <c r="F37" s="10">
        <v>61.06</v>
      </c>
      <c r="G37" s="11">
        <f>ROUND(E37*F37,2)</f>
        <v>9921.0300000000007</v>
      </c>
    </row>
    <row r="38" spans="1:7" ht="409.6" x14ac:dyDescent="0.3">
      <c r="A38" s="12"/>
      <c r="B38" s="12"/>
      <c r="C38" s="12"/>
      <c r="D38" s="13" t="s">
        <v>63</v>
      </c>
      <c r="E38" s="12"/>
      <c r="F38" s="12"/>
      <c r="G38" s="12"/>
    </row>
    <row r="39" spans="1:7" ht="21.6" x14ac:dyDescent="0.3">
      <c r="A39" s="8" t="s">
        <v>64</v>
      </c>
      <c r="B39" s="9" t="s">
        <v>14</v>
      </c>
      <c r="C39" s="9" t="s">
        <v>21</v>
      </c>
      <c r="D39" s="13" t="s">
        <v>65</v>
      </c>
      <c r="E39" s="10">
        <v>7.64</v>
      </c>
      <c r="F39" s="10">
        <v>26.17</v>
      </c>
      <c r="G39" s="11">
        <f>ROUND(E39*F39,2)</f>
        <v>199.94</v>
      </c>
    </row>
    <row r="40" spans="1:7" ht="75.599999999999994" x14ac:dyDescent="0.3">
      <c r="A40" s="12"/>
      <c r="B40" s="12"/>
      <c r="C40" s="12"/>
      <c r="D40" s="13" t="s">
        <v>66</v>
      </c>
      <c r="E40" s="12"/>
      <c r="F40" s="12"/>
      <c r="G40" s="12"/>
    </row>
    <row r="41" spans="1:7" x14ac:dyDescent="0.3">
      <c r="A41" s="8" t="s">
        <v>67</v>
      </c>
      <c r="B41" s="9" t="s">
        <v>14</v>
      </c>
      <c r="C41" s="9" t="s">
        <v>68</v>
      </c>
      <c r="D41" s="13" t="s">
        <v>69</v>
      </c>
      <c r="E41" s="10">
        <v>64.23</v>
      </c>
      <c r="F41" s="10">
        <v>26.17</v>
      </c>
      <c r="G41" s="11">
        <f>ROUND(E41*F41,2)</f>
        <v>1680.9</v>
      </c>
    </row>
    <row r="42" spans="1:7" ht="108" x14ac:dyDescent="0.3">
      <c r="A42" s="12"/>
      <c r="B42" s="12"/>
      <c r="C42" s="12"/>
      <c r="D42" s="13" t="s">
        <v>70</v>
      </c>
      <c r="E42" s="12"/>
      <c r="F42" s="12"/>
      <c r="G42" s="12"/>
    </row>
    <row r="43" spans="1:7" x14ac:dyDescent="0.3">
      <c r="A43" s="8" t="s">
        <v>71</v>
      </c>
      <c r="B43" s="9" t="s">
        <v>14</v>
      </c>
      <c r="C43" s="9" t="s">
        <v>68</v>
      </c>
      <c r="D43" s="13" t="s">
        <v>72</v>
      </c>
      <c r="E43" s="10">
        <v>50</v>
      </c>
      <c r="F43" s="10">
        <v>45.36</v>
      </c>
      <c r="G43" s="11">
        <f>ROUND(E43*F43,2)</f>
        <v>2268</v>
      </c>
    </row>
    <row r="44" spans="1:7" ht="129.6" x14ac:dyDescent="0.3">
      <c r="A44" s="12"/>
      <c r="B44" s="12"/>
      <c r="C44" s="12"/>
      <c r="D44" s="13" t="s">
        <v>73</v>
      </c>
      <c r="E44" s="12"/>
      <c r="F44" s="12"/>
      <c r="G44" s="12"/>
    </row>
    <row r="45" spans="1:7" x14ac:dyDescent="0.3">
      <c r="A45" s="8" t="s">
        <v>74</v>
      </c>
      <c r="B45" s="9" t="s">
        <v>14</v>
      </c>
      <c r="C45" s="9" t="s">
        <v>68</v>
      </c>
      <c r="D45" s="13" t="s">
        <v>75</v>
      </c>
      <c r="E45" s="10">
        <v>64.180000000000007</v>
      </c>
      <c r="F45" s="10">
        <v>45.36</v>
      </c>
      <c r="G45" s="11">
        <f>ROUND(E45*F45,2)</f>
        <v>2911.2</v>
      </c>
    </row>
    <row r="46" spans="1:7" ht="118.8" x14ac:dyDescent="0.3">
      <c r="A46" s="12"/>
      <c r="B46" s="12"/>
      <c r="C46" s="12"/>
      <c r="D46" s="13" t="s">
        <v>76</v>
      </c>
      <c r="E46" s="12"/>
      <c r="F46" s="12"/>
      <c r="G46" s="12"/>
    </row>
    <row r="47" spans="1:7" x14ac:dyDescent="0.3">
      <c r="A47" s="8" t="s">
        <v>77</v>
      </c>
      <c r="B47" s="9" t="s">
        <v>14</v>
      </c>
      <c r="C47" s="9" t="s">
        <v>68</v>
      </c>
      <c r="D47" s="13" t="s">
        <v>78</v>
      </c>
      <c r="E47" s="10">
        <v>50</v>
      </c>
      <c r="F47" s="10">
        <v>45.36</v>
      </c>
      <c r="G47" s="11">
        <f>ROUND(E47*F47,2)</f>
        <v>2268</v>
      </c>
    </row>
    <row r="48" spans="1:7" ht="151.19999999999999" x14ac:dyDescent="0.3">
      <c r="A48" s="12"/>
      <c r="B48" s="12"/>
      <c r="C48" s="12"/>
      <c r="D48" s="13" t="s">
        <v>79</v>
      </c>
      <c r="E48" s="12"/>
      <c r="F48" s="12"/>
      <c r="G48" s="12"/>
    </row>
    <row r="49" spans="1:7" ht="21.6" x14ac:dyDescent="0.3">
      <c r="A49" s="8" t="s">
        <v>80</v>
      </c>
      <c r="B49" s="9" t="s">
        <v>14</v>
      </c>
      <c r="C49" s="9" t="s">
        <v>28</v>
      </c>
      <c r="D49" s="13" t="s">
        <v>81</v>
      </c>
      <c r="E49" s="10">
        <v>2</v>
      </c>
      <c r="F49" s="10">
        <v>95.96</v>
      </c>
      <c r="G49" s="11">
        <f>ROUND(E49*F49,2)</f>
        <v>191.92</v>
      </c>
    </row>
    <row r="50" spans="1:7" ht="54" x14ac:dyDescent="0.3">
      <c r="A50" s="12"/>
      <c r="B50" s="12"/>
      <c r="C50" s="12"/>
      <c r="D50" s="13" t="s">
        <v>82</v>
      </c>
      <c r="E50" s="12"/>
      <c r="F50" s="12"/>
      <c r="G50" s="12"/>
    </row>
    <row r="51" spans="1:7" x14ac:dyDescent="0.3">
      <c r="A51" s="12"/>
      <c r="B51" s="12"/>
      <c r="C51" s="12"/>
      <c r="D51" s="21" t="s">
        <v>83</v>
      </c>
      <c r="E51" s="14">
        <v>1</v>
      </c>
      <c r="F51" s="15">
        <f>G37+G39+G41+G43+G45+G47+G49</f>
        <v>19440.990000000002</v>
      </c>
      <c r="G51" s="15">
        <f>ROUND(E51*F51,2)</f>
        <v>19440.990000000002</v>
      </c>
    </row>
    <row r="52" spans="1:7" ht="1.05" customHeight="1" x14ac:dyDescent="0.3">
      <c r="A52" s="16"/>
      <c r="B52" s="16"/>
      <c r="C52" s="16"/>
      <c r="D52" s="22"/>
      <c r="E52" s="16"/>
      <c r="F52" s="16"/>
      <c r="G52" s="16"/>
    </row>
    <row r="53" spans="1:7" x14ac:dyDescent="0.3">
      <c r="A53" s="5" t="s">
        <v>84</v>
      </c>
      <c r="B53" s="5" t="s">
        <v>10</v>
      </c>
      <c r="C53" s="5" t="s">
        <v>11</v>
      </c>
      <c r="D53" s="20" t="s">
        <v>85</v>
      </c>
      <c r="E53" s="6">
        <f>E62</f>
        <v>1</v>
      </c>
      <c r="F53" s="7">
        <f>F62</f>
        <v>18895.02</v>
      </c>
      <c r="G53" s="7">
        <f>G62</f>
        <v>18895.02</v>
      </c>
    </row>
    <row r="54" spans="1:7" ht="21.6" x14ac:dyDescent="0.3">
      <c r="A54" s="8" t="s">
        <v>86</v>
      </c>
      <c r="B54" s="9" t="s">
        <v>14</v>
      </c>
      <c r="C54" s="9" t="s">
        <v>21</v>
      </c>
      <c r="D54" s="13" t="s">
        <v>87</v>
      </c>
      <c r="E54" s="10">
        <v>162.47999999999999</v>
      </c>
      <c r="F54" s="10">
        <v>32.28</v>
      </c>
      <c r="G54" s="11">
        <f>ROUND(E54*F54,2)</f>
        <v>5244.85</v>
      </c>
    </row>
    <row r="55" spans="1:7" ht="118.8" x14ac:dyDescent="0.3">
      <c r="A55" s="12"/>
      <c r="B55" s="12"/>
      <c r="C55" s="12"/>
      <c r="D55" s="13" t="s">
        <v>88</v>
      </c>
      <c r="E55" s="12"/>
      <c r="F55" s="12"/>
      <c r="G55" s="12"/>
    </row>
    <row r="56" spans="1:7" x14ac:dyDescent="0.3">
      <c r="A56" s="8" t="s">
        <v>89</v>
      </c>
      <c r="B56" s="9" t="s">
        <v>14</v>
      </c>
      <c r="C56" s="9" t="s">
        <v>21</v>
      </c>
      <c r="D56" s="13" t="s">
        <v>90</v>
      </c>
      <c r="E56" s="10">
        <v>162.47999999999999</v>
      </c>
      <c r="F56" s="10">
        <v>76.599999999999994</v>
      </c>
      <c r="G56" s="11">
        <f>ROUND(E56*F56,2)</f>
        <v>12445.97</v>
      </c>
    </row>
    <row r="57" spans="1:7" ht="97.2" x14ac:dyDescent="0.3">
      <c r="A57" s="12"/>
      <c r="B57" s="12"/>
      <c r="C57" s="12"/>
      <c r="D57" s="13" t="s">
        <v>91</v>
      </c>
      <c r="E57" s="12"/>
      <c r="F57" s="12"/>
      <c r="G57" s="12"/>
    </row>
    <row r="58" spans="1:7" x14ac:dyDescent="0.3">
      <c r="A58" s="8" t="s">
        <v>92</v>
      </c>
      <c r="B58" s="9" t="s">
        <v>14</v>
      </c>
      <c r="C58" s="9" t="s">
        <v>68</v>
      </c>
      <c r="D58" s="13" t="s">
        <v>93</v>
      </c>
      <c r="E58" s="10">
        <v>108.95</v>
      </c>
      <c r="F58" s="10">
        <v>7.85</v>
      </c>
      <c r="G58" s="11">
        <f>ROUND(E58*F58,2)</f>
        <v>855.26</v>
      </c>
    </row>
    <row r="59" spans="1:7" ht="32.4" x14ac:dyDescent="0.3">
      <c r="A59" s="12"/>
      <c r="B59" s="12"/>
      <c r="C59" s="12"/>
      <c r="D59" s="13" t="s">
        <v>94</v>
      </c>
      <c r="E59" s="12"/>
      <c r="F59" s="12"/>
      <c r="G59" s="12"/>
    </row>
    <row r="60" spans="1:7" x14ac:dyDescent="0.3">
      <c r="A60" s="8" t="s">
        <v>95</v>
      </c>
      <c r="B60" s="9" t="s">
        <v>14</v>
      </c>
      <c r="C60" s="9" t="s">
        <v>21</v>
      </c>
      <c r="D60" s="13" t="s">
        <v>96</v>
      </c>
      <c r="E60" s="10">
        <v>2</v>
      </c>
      <c r="F60" s="10">
        <v>174.47</v>
      </c>
      <c r="G60" s="11">
        <f>ROUND(E60*F60,2)</f>
        <v>348.94</v>
      </c>
    </row>
    <row r="61" spans="1:7" ht="64.8" x14ac:dyDescent="0.3">
      <c r="A61" s="12"/>
      <c r="B61" s="12"/>
      <c r="C61" s="12"/>
      <c r="D61" s="13" t="s">
        <v>97</v>
      </c>
      <c r="E61" s="12"/>
      <c r="F61" s="12"/>
      <c r="G61" s="12"/>
    </row>
    <row r="62" spans="1:7" x14ac:dyDescent="0.3">
      <c r="A62" s="12"/>
      <c r="B62" s="12"/>
      <c r="C62" s="12"/>
      <c r="D62" s="21" t="s">
        <v>98</v>
      </c>
      <c r="E62" s="14">
        <v>1</v>
      </c>
      <c r="F62" s="15">
        <f>G54+G56+G58+G60</f>
        <v>18895.02</v>
      </c>
      <c r="G62" s="15">
        <f>ROUND(E62*F62,2)</f>
        <v>18895.02</v>
      </c>
    </row>
    <row r="63" spans="1:7" ht="1.05" customHeight="1" x14ac:dyDescent="0.3">
      <c r="A63" s="16"/>
      <c r="B63" s="16"/>
      <c r="C63" s="16"/>
      <c r="D63" s="22"/>
      <c r="E63" s="16"/>
      <c r="F63" s="16"/>
      <c r="G63" s="16"/>
    </row>
    <row r="64" spans="1:7" x14ac:dyDescent="0.3">
      <c r="A64" s="5" t="s">
        <v>99</v>
      </c>
      <c r="B64" s="5" t="s">
        <v>10</v>
      </c>
      <c r="C64" s="5" t="s">
        <v>11</v>
      </c>
      <c r="D64" s="20" t="s">
        <v>100</v>
      </c>
      <c r="E64" s="6">
        <f>E67</f>
        <v>1</v>
      </c>
      <c r="F64" s="7">
        <f>F67</f>
        <v>2627.48</v>
      </c>
      <c r="G64" s="7">
        <f>G67</f>
        <v>2627.48</v>
      </c>
    </row>
    <row r="65" spans="1:7" x14ac:dyDescent="0.3">
      <c r="A65" s="8" t="s">
        <v>101</v>
      </c>
      <c r="B65" s="9" t="s">
        <v>14</v>
      </c>
      <c r="C65" s="9" t="s">
        <v>21</v>
      </c>
      <c r="D65" s="13" t="s">
        <v>102</v>
      </c>
      <c r="E65" s="10">
        <v>33.82</v>
      </c>
      <c r="F65" s="10">
        <v>77.69</v>
      </c>
      <c r="G65" s="11">
        <f>ROUND(E65*F65,2)</f>
        <v>2627.48</v>
      </c>
    </row>
    <row r="66" spans="1:7" ht="108" x14ac:dyDescent="0.3">
      <c r="A66" s="12"/>
      <c r="B66" s="12"/>
      <c r="C66" s="12"/>
      <c r="D66" s="13" t="s">
        <v>103</v>
      </c>
      <c r="E66" s="12"/>
      <c r="F66" s="12"/>
      <c r="G66" s="12"/>
    </row>
    <row r="67" spans="1:7" x14ac:dyDescent="0.3">
      <c r="A67" s="12"/>
      <c r="B67" s="12"/>
      <c r="C67" s="12"/>
      <c r="D67" s="21" t="s">
        <v>104</v>
      </c>
      <c r="E67" s="14">
        <v>1</v>
      </c>
      <c r="F67" s="15">
        <f>G65</f>
        <v>2627.48</v>
      </c>
      <c r="G67" s="15">
        <f>ROUND(E67*F67,2)</f>
        <v>2627.48</v>
      </c>
    </row>
    <row r="68" spans="1:7" ht="1.05" customHeight="1" x14ac:dyDescent="0.3">
      <c r="A68" s="16"/>
      <c r="B68" s="16"/>
      <c r="C68" s="16"/>
      <c r="D68" s="22"/>
      <c r="E68" s="16"/>
      <c r="F68" s="16"/>
      <c r="G68" s="16"/>
    </row>
    <row r="69" spans="1:7" x14ac:dyDescent="0.3">
      <c r="A69" s="5" t="s">
        <v>105</v>
      </c>
      <c r="B69" s="5" t="s">
        <v>10</v>
      </c>
      <c r="C69" s="5" t="s">
        <v>11</v>
      </c>
      <c r="D69" s="20" t="s">
        <v>106</v>
      </c>
      <c r="E69" s="6">
        <f>E88</f>
        <v>1</v>
      </c>
      <c r="F69" s="7">
        <f>F88</f>
        <v>8280.6299999999992</v>
      </c>
      <c r="G69" s="7">
        <f>G88</f>
        <v>8280.6299999999992</v>
      </c>
    </row>
    <row r="70" spans="1:7" x14ac:dyDescent="0.3">
      <c r="A70" s="8" t="s">
        <v>107</v>
      </c>
      <c r="B70" s="9" t="s">
        <v>14</v>
      </c>
      <c r="C70" s="9" t="s">
        <v>28</v>
      </c>
      <c r="D70" s="13" t="s">
        <v>108</v>
      </c>
      <c r="E70" s="10">
        <v>5</v>
      </c>
      <c r="F70" s="10">
        <v>29.66</v>
      </c>
      <c r="G70" s="11">
        <f>ROUND(E70*F70,2)</f>
        <v>148.30000000000001</v>
      </c>
    </row>
    <row r="71" spans="1:7" ht="43.2" x14ac:dyDescent="0.3">
      <c r="A71" s="12"/>
      <c r="B71" s="12"/>
      <c r="C71" s="12"/>
      <c r="D71" s="13" t="s">
        <v>109</v>
      </c>
      <c r="E71" s="12"/>
      <c r="F71" s="12"/>
      <c r="G71" s="12"/>
    </row>
    <row r="72" spans="1:7" x14ac:dyDescent="0.3">
      <c r="A72" s="8" t="s">
        <v>110</v>
      </c>
      <c r="B72" s="9" t="s">
        <v>14</v>
      </c>
      <c r="C72" s="9" t="s">
        <v>4</v>
      </c>
      <c r="D72" s="13" t="s">
        <v>111</v>
      </c>
      <c r="E72" s="10">
        <v>1</v>
      </c>
      <c r="F72" s="10">
        <v>34.89</v>
      </c>
      <c r="G72" s="11">
        <f>ROUND(E72*F72,2)</f>
        <v>34.89</v>
      </c>
    </row>
    <row r="73" spans="1:7" ht="43.2" x14ac:dyDescent="0.3">
      <c r="A73" s="12"/>
      <c r="B73" s="12"/>
      <c r="C73" s="12"/>
      <c r="D73" s="13" t="s">
        <v>112</v>
      </c>
      <c r="E73" s="12"/>
      <c r="F73" s="12"/>
      <c r="G73" s="12"/>
    </row>
    <row r="74" spans="1:7" x14ac:dyDescent="0.3">
      <c r="A74" s="8" t="s">
        <v>113</v>
      </c>
      <c r="B74" s="9" t="s">
        <v>14</v>
      </c>
      <c r="C74" s="9" t="s">
        <v>28</v>
      </c>
      <c r="D74" s="13" t="s">
        <v>114</v>
      </c>
      <c r="E74" s="10">
        <v>1</v>
      </c>
      <c r="F74" s="10">
        <v>586.24</v>
      </c>
      <c r="G74" s="11">
        <f>ROUND(E74*F74,2)</f>
        <v>586.24</v>
      </c>
    </row>
    <row r="75" spans="1:7" ht="86.4" x14ac:dyDescent="0.3">
      <c r="A75" s="12"/>
      <c r="B75" s="12"/>
      <c r="C75" s="12"/>
      <c r="D75" s="13" t="s">
        <v>115</v>
      </c>
      <c r="E75" s="12"/>
      <c r="F75" s="12"/>
      <c r="G75" s="12"/>
    </row>
    <row r="76" spans="1:7" x14ac:dyDescent="0.3">
      <c r="A76" s="8" t="s">
        <v>116</v>
      </c>
      <c r="B76" s="9" t="s">
        <v>14</v>
      </c>
      <c r="C76" s="9" t="s">
        <v>28</v>
      </c>
      <c r="D76" s="13" t="s">
        <v>117</v>
      </c>
      <c r="E76" s="10">
        <v>1</v>
      </c>
      <c r="F76" s="10">
        <v>2198.4</v>
      </c>
      <c r="G76" s="11">
        <f>ROUND(E76*F76,2)</f>
        <v>2198.4</v>
      </c>
    </row>
    <row r="77" spans="1:7" ht="97.2" x14ac:dyDescent="0.3">
      <c r="A77" s="12"/>
      <c r="B77" s="12"/>
      <c r="C77" s="12"/>
      <c r="D77" s="13" t="s">
        <v>118</v>
      </c>
      <c r="E77" s="12"/>
      <c r="F77" s="12"/>
      <c r="G77" s="12"/>
    </row>
    <row r="78" spans="1:7" x14ac:dyDescent="0.3">
      <c r="A78" s="8" t="s">
        <v>119</v>
      </c>
      <c r="B78" s="9" t="s">
        <v>14</v>
      </c>
      <c r="C78" s="9" t="s">
        <v>28</v>
      </c>
      <c r="D78" s="13" t="s">
        <v>120</v>
      </c>
      <c r="E78" s="10">
        <v>1</v>
      </c>
      <c r="F78" s="10">
        <v>916</v>
      </c>
      <c r="G78" s="11">
        <f>ROUND(E78*F78,2)</f>
        <v>916</v>
      </c>
    </row>
    <row r="79" spans="1:7" ht="64.8" x14ac:dyDescent="0.3">
      <c r="A79" s="12"/>
      <c r="B79" s="12"/>
      <c r="C79" s="12"/>
      <c r="D79" s="13" t="s">
        <v>121</v>
      </c>
      <c r="E79" s="12"/>
      <c r="F79" s="12"/>
      <c r="G79" s="12"/>
    </row>
    <row r="80" spans="1:7" x14ac:dyDescent="0.3">
      <c r="A80" s="8" t="s">
        <v>122</v>
      </c>
      <c r="B80" s="9" t="s">
        <v>14</v>
      </c>
      <c r="C80" s="9" t="s">
        <v>28</v>
      </c>
      <c r="D80" s="13" t="s">
        <v>123</v>
      </c>
      <c r="E80" s="10">
        <v>1</v>
      </c>
      <c r="F80" s="10">
        <v>1099.2</v>
      </c>
      <c r="G80" s="11">
        <f>ROUND(E80*F80,2)</f>
        <v>1099.2</v>
      </c>
    </row>
    <row r="81" spans="1:7" ht="64.8" x14ac:dyDescent="0.3">
      <c r="A81" s="12"/>
      <c r="B81" s="12"/>
      <c r="C81" s="12"/>
      <c r="D81" s="13" t="s">
        <v>124</v>
      </c>
      <c r="E81" s="12"/>
      <c r="F81" s="12"/>
      <c r="G81" s="12"/>
    </row>
    <row r="82" spans="1:7" x14ac:dyDescent="0.3">
      <c r="A82" s="8" t="s">
        <v>125</v>
      </c>
      <c r="B82" s="9" t="s">
        <v>14</v>
      </c>
      <c r="C82" s="9" t="s">
        <v>28</v>
      </c>
      <c r="D82" s="13" t="s">
        <v>126</v>
      </c>
      <c r="E82" s="10">
        <v>1</v>
      </c>
      <c r="F82" s="10">
        <v>549.6</v>
      </c>
      <c r="G82" s="11">
        <f>ROUND(E82*F82,2)</f>
        <v>549.6</v>
      </c>
    </row>
    <row r="83" spans="1:7" ht="64.8" x14ac:dyDescent="0.3">
      <c r="A83" s="12"/>
      <c r="B83" s="12"/>
      <c r="C83" s="12"/>
      <c r="D83" s="13" t="s">
        <v>127</v>
      </c>
      <c r="E83" s="12"/>
      <c r="F83" s="12"/>
      <c r="G83" s="12"/>
    </row>
    <row r="84" spans="1:7" x14ac:dyDescent="0.3">
      <c r="A84" s="8" t="s">
        <v>128</v>
      </c>
      <c r="B84" s="9" t="s">
        <v>14</v>
      </c>
      <c r="C84" s="9" t="s">
        <v>28</v>
      </c>
      <c r="D84" s="13" t="s">
        <v>129</v>
      </c>
      <c r="E84" s="10">
        <v>1</v>
      </c>
      <c r="F84" s="10">
        <v>2198.4</v>
      </c>
      <c r="G84" s="11">
        <f>ROUND(E84*F84,2)</f>
        <v>2198.4</v>
      </c>
    </row>
    <row r="85" spans="1:7" ht="64.8" x14ac:dyDescent="0.3">
      <c r="A85" s="12"/>
      <c r="B85" s="12"/>
      <c r="C85" s="12"/>
      <c r="D85" s="13" t="s">
        <v>130</v>
      </c>
      <c r="E85" s="12"/>
      <c r="F85" s="12"/>
      <c r="G85" s="12"/>
    </row>
    <row r="86" spans="1:7" x14ac:dyDescent="0.3">
      <c r="A86" s="8" t="s">
        <v>131</v>
      </c>
      <c r="B86" s="9" t="s">
        <v>14</v>
      </c>
      <c r="C86" s="9" t="s">
        <v>28</v>
      </c>
      <c r="D86" s="13" t="s">
        <v>132</v>
      </c>
      <c r="E86" s="10">
        <v>1</v>
      </c>
      <c r="F86" s="10">
        <v>549.6</v>
      </c>
      <c r="G86" s="11">
        <f>ROUND(E86*F86,2)</f>
        <v>549.6</v>
      </c>
    </row>
    <row r="87" spans="1:7" ht="64.8" x14ac:dyDescent="0.3">
      <c r="A87" s="12"/>
      <c r="B87" s="12"/>
      <c r="C87" s="12"/>
      <c r="D87" s="13" t="s">
        <v>133</v>
      </c>
      <c r="E87" s="12"/>
      <c r="F87" s="12"/>
      <c r="G87" s="12"/>
    </row>
    <row r="88" spans="1:7" x14ac:dyDescent="0.3">
      <c r="A88" s="12"/>
      <c r="B88" s="12"/>
      <c r="C88" s="12"/>
      <c r="D88" s="21" t="s">
        <v>134</v>
      </c>
      <c r="E88" s="14">
        <v>1</v>
      </c>
      <c r="F88" s="15">
        <f>G70+G72+G74+G76+G78+G80+G82+G84+G86</f>
        <v>8280.6299999999992</v>
      </c>
      <c r="G88" s="15">
        <f>ROUND(E88*F88,2)</f>
        <v>8280.6299999999992</v>
      </c>
    </row>
    <row r="89" spans="1:7" ht="1.05" customHeight="1" x14ac:dyDescent="0.3">
      <c r="A89" s="16"/>
      <c r="B89" s="16"/>
      <c r="C89" s="16"/>
      <c r="D89" s="22"/>
      <c r="E89" s="16"/>
      <c r="F89" s="16"/>
      <c r="G89" s="16"/>
    </row>
    <row r="90" spans="1:7" x14ac:dyDescent="0.3">
      <c r="A90" s="5" t="s">
        <v>135</v>
      </c>
      <c r="B90" s="5" t="s">
        <v>10</v>
      </c>
      <c r="C90" s="5" t="s">
        <v>11</v>
      </c>
      <c r="D90" s="20" t="s">
        <v>136</v>
      </c>
      <c r="E90" s="6">
        <f>E99</f>
        <v>1</v>
      </c>
      <c r="F90" s="7">
        <f>F99</f>
        <v>14259.33</v>
      </c>
      <c r="G90" s="7">
        <f>G99</f>
        <v>14259.33</v>
      </c>
    </row>
    <row r="91" spans="1:7" ht="21.6" x14ac:dyDescent="0.3">
      <c r="A91" s="8" t="s">
        <v>137</v>
      </c>
      <c r="B91" s="9" t="s">
        <v>14</v>
      </c>
      <c r="C91" s="9" t="s">
        <v>4</v>
      </c>
      <c r="D91" s="13" t="s">
        <v>138</v>
      </c>
      <c r="E91" s="10">
        <v>1</v>
      </c>
      <c r="F91" s="10">
        <v>1381.79</v>
      </c>
      <c r="G91" s="11">
        <f>ROUND(E91*F91,2)</f>
        <v>1381.79</v>
      </c>
    </row>
    <row r="92" spans="1:7" ht="54" x14ac:dyDescent="0.3">
      <c r="A92" s="12"/>
      <c r="B92" s="12"/>
      <c r="C92" s="12"/>
      <c r="D92" s="13" t="s">
        <v>139</v>
      </c>
      <c r="E92" s="12"/>
      <c r="F92" s="12"/>
      <c r="G92" s="12"/>
    </row>
    <row r="93" spans="1:7" x14ac:dyDescent="0.3">
      <c r="A93" s="8" t="s">
        <v>140</v>
      </c>
      <c r="B93" s="9" t="s">
        <v>14</v>
      </c>
      <c r="C93" s="9" t="s">
        <v>4</v>
      </c>
      <c r="D93" s="13" t="s">
        <v>141</v>
      </c>
      <c r="E93" s="10">
        <v>1</v>
      </c>
      <c r="F93" s="10">
        <v>3416.1</v>
      </c>
      <c r="G93" s="11">
        <f>ROUND(E93*F93,2)</f>
        <v>3416.1</v>
      </c>
    </row>
    <row r="94" spans="1:7" ht="140.4" x14ac:dyDescent="0.3">
      <c r="A94" s="12"/>
      <c r="B94" s="12"/>
      <c r="C94" s="12"/>
      <c r="D94" s="13" t="s">
        <v>142</v>
      </c>
      <c r="E94" s="12"/>
      <c r="F94" s="12"/>
      <c r="G94" s="12"/>
    </row>
    <row r="95" spans="1:7" ht="21.6" x14ac:dyDescent="0.3">
      <c r="A95" s="8" t="s">
        <v>143</v>
      </c>
      <c r="B95" s="9" t="s">
        <v>14</v>
      </c>
      <c r="C95" s="9" t="s">
        <v>4</v>
      </c>
      <c r="D95" s="13" t="s">
        <v>144</v>
      </c>
      <c r="E95" s="10">
        <v>1</v>
      </c>
      <c r="F95" s="10">
        <v>5719.09</v>
      </c>
      <c r="G95" s="11">
        <f>ROUND(E95*F95,2)</f>
        <v>5719.09</v>
      </c>
    </row>
    <row r="96" spans="1:7" ht="129.6" x14ac:dyDescent="0.3">
      <c r="A96" s="12"/>
      <c r="B96" s="12"/>
      <c r="C96" s="12"/>
      <c r="D96" s="13" t="s">
        <v>145</v>
      </c>
      <c r="E96" s="12"/>
      <c r="F96" s="12"/>
      <c r="G96" s="12"/>
    </row>
    <row r="97" spans="1:7" x14ac:dyDescent="0.3">
      <c r="A97" s="8" t="s">
        <v>146</v>
      </c>
      <c r="B97" s="9" t="s">
        <v>14</v>
      </c>
      <c r="C97" s="9" t="s">
        <v>4</v>
      </c>
      <c r="D97" s="13" t="s">
        <v>147</v>
      </c>
      <c r="E97" s="10">
        <v>3</v>
      </c>
      <c r="F97" s="10">
        <v>1247.45</v>
      </c>
      <c r="G97" s="11">
        <f>ROUND(E97*F97,2)</f>
        <v>3742.35</v>
      </c>
    </row>
    <row r="98" spans="1:7" ht="129.6" x14ac:dyDescent="0.3">
      <c r="A98" s="12"/>
      <c r="B98" s="12"/>
      <c r="C98" s="12"/>
      <c r="D98" s="13" t="s">
        <v>148</v>
      </c>
      <c r="E98" s="12"/>
      <c r="F98" s="12"/>
      <c r="G98" s="12"/>
    </row>
    <row r="99" spans="1:7" x14ac:dyDescent="0.3">
      <c r="A99" s="12"/>
      <c r="B99" s="12"/>
      <c r="C99" s="12"/>
      <c r="D99" s="21" t="s">
        <v>149</v>
      </c>
      <c r="E99" s="14">
        <v>1</v>
      </c>
      <c r="F99" s="15">
        <f>G91+G93+G95+G97</f>
        <v>14259.33</v>
      </c>
      <c r="G99" s="15">
        <f>ROUND(E99*F99,2)</f>
        <v>14259.33</v>
      </c>
    </row>
    <row r="100" spans="1:7" ht="1.05" customHeight="1" x14ac:dyDescent="0.3">
      <c r="A100" s="16"/>
      <c r="B100" s="16"/>
      <c r="C100" s="16"/>
      <c r="D100" s="22"/>
      <c r="E100" s="16"/>
      <c r="F100" s="16"/>
      <c r="G100" s="16"/>
    </row>
    <row r="101" spans="1:7" x14ac:dyDescent="0.3">
      <c r="A101" s="5" t="s">
        <v>150</v>
      </c>
      <c r="B101" s="5" t="s">
        <v>10</v>
      </c>
      <c r="C101" s="5" t="s">
        <v>11</v>
      </c>
      <c r="D101" s="20" t="s">
        <v>151</v>
      </c>
      <c r="E101" s="6">
        <f>E104</f>
        <v>1</v>
      </c>
      <c r="F101" s="7">
        <f>F104</f>
        <v>9595.7900000000009</v>
      </c>
      <c r="G101" s="7">
        <f>G104</f>
        <v>9595.7900000000009</v>
      </c>
    </row>
    <row r="102" spans="1:7" ht="21.6" x14ac:dyDescent="0.3">
      <c r="A102" s="8" t="s">
        <v>152</v>
      </c>
      <c r="B102" s="9" t="s">
        <v>14</v>
      </c>
      <c r="C102" s="9" t="s">
        <v>4</v>
      </c>
      <c r="D102" s="13" t="s">
        <v>153</v>
      </c>
      <c r="E102" s="10">
        <v>1</v>
      </c>
      <c r="F102" s="10">
        <v>9595.7900000000009</v>
      </c>
      <c r="G102" s="11">
        <f>ROUND(E102*F102,2)</f>
        <v>9595.7900000000009</v>
      </c>
    </row>
    <row r="103" spans="1:7" ht="205.2" x14ac:dyDescent="0.3">
      <c r="A103" s="12"/>
      <c r="B103" s="12"/>
      <c r="C103" s="12"/>
      <c r="D103" s="13" t="s">
        <v>154</v>
      </c>
      <c r="E103" s="12"/>
      <c r="F103" s="12"/>
      <c r="G103" s="12"/>
    </row>
    <row r="104" spans="1:7" x14ac:dyDescent="0.3">
      <c r="A104" s="12"/>
      <c r="B104" s="12"/>
      <c r="C104" s="12"/>
      <c r="D104" s="21" t="s">
        <v>155</v>
      </c>
      <c r="E104" s="14">
        <v>1</v>
      </c>
      <c r="F104" s="15">
        <f>G102</f>
        <v>9595.7900000000009</v>
      </c>
      <c r="G104" s="15">
        <f>ROUND(E104*F104,2)</f>
        <v>9595.7900000000009</v>
      </c>
    </row>
    <row r="105" spans="1:7" ht="1.05" customHeight="1" x14ac:dyDescent="0.3">
      <c r="A105" s="16"/>
      <c r="B105" s="16"/>
      <c r="C105" s="16"/>
      <c r="D105" s="22"/>
      <c r="E105" s="16"/>
      <c r="F105" s="16"/>
      <c r="G105" s="16"/>
    </row>
    <row r="106" spans="1:7" x14ac:dyDescent="0.3">
      <c r="A106" s="5" t="s">
        <v>156</v>
      </c>
      <c r="B106" s="5" t="s">
        <v>10</v>
      </c>
      <c r="C106" s="5" t="s">
        <v>11</v>
      </c>
      <c r="D106" s="20" t="s">
        <v>157</v>
      </c>
      <c r="E106" s="6">
        <f>E111</f>
        <v>1</v>
      </c>
      <c r="F106" s="7">
        <f>F111</f>
        <v>9392.35</v>
      </c>
      <c r="G106" s="7">
        <f>G111</f>
        <v>9392.35</v>
      </c>
    </row>
    <row r="107" spans="1:7" ht="21.6" x14ac:dyDescent="0.3">
      <c r="A107" s="8" t="s">
        <v>158</v>
      </c>
      <c r="B107" s="9" t="s">
        <v>14</v>
      </c>
      <c r="C107" s="9" t="s">
        <v>21</v>
      </c>
      <c r="D107" s="13" t="s">
        <v>159</v>
      </c>
      <c r="E107" s="10">
        <v>6.47</v>
      </c>
      <c r="F107" s="10">
        <v>436.17</v>
      </c>
      <c r="G107" s="11">
        <f>ROUND(E107*F107,2)</f>
        <v>2822.02</v>
      </c>
    </row>
    <row r="108" spans="1:7" ht="129.6" x14ac:dyDescent="0.3">
      <c r="A108" s="12"/>
      <c r="B108" s="12"/>
      <c r="C108" s="12"/>
      <c r="D108" s="13" t="s">
        <v>160</v>
      </c>
      <c r="E108" s="12"/>
      <c r="F108" s="12"/>
      <c r="G108" s="12"/>
    </row>
    <row r="109" spans="1:7" x14ac:dyDescent="0.3">
      <c r="A109" s="8" t="s">
        <v>161</v>
      </c>
      <c r="B109" s="9" t="s">
        <v>14</v>
      </c>
      <c r="C109" s="9" t="s">
        <v>21</v>
      </c>
      <c r="D109" s="13" t="s">
        <v>162</v>
      </c>
      <c r="E109" s="10">
        <v>39.64</v>
      </c>
      <c r="F109" s="10">
        <v>165.75</v>
      </c>
      <c r="G109" s="11">
        <f>ROUND(E109*F109,2)</f>
        <v>6570.33</v>
      </c>
    </row>
    <row r="110" spans="1:7" ht="21.6" x14ac:dyDescent="0.3">
      <c r="A110" s="12"/>
      <c r="B110" s="12"/>
      <c r="C110" s="12"/>
      <c r="D110" s="13" t="s">
        <v>163</v>
      </c>
      <c r="E110" s="12"/>
      <c r="F110" s="12"/>
      <c r="G110" s="12"/>
    </row>
    <row r="111" spans="1:7" x14ac:dyDescent="0.3">
      <c r="A111" s="12"/>
      <c r="B111" s="12"/>
      <c r="C111" s="12"/>
      <c r="D111" s="21" t="s">
        <v>164</v>
      </c>
      <c r="E111" s="14">
        <v>1</v>
      </c>
      <c r="F111" s="15">
        <f>G107+G109</f>
        <v>9392.35</v>
      </c>
      <c r="G111" s="15">
        <f>ROUND(E111*F111,2)</f>
        <v>9392.35</v>
      </c>
    </row>
    <row r="112" spans="1:7" ht="1.05" customHeight="1" x14ac:dyDescent="0.3">
      <c r="A112" s="16"/>
      <c r="B112" s="16"/>
      <c r="C112" s="16"/>
      <c r="D112" s="22"/>
      <c r="E112" s="16"/>
      <c r="F112" s="16"/>
      <c r="G112" s="16"/>
    </row>
    <row r="113" spans="1:7" x14ac:dyDescent="0.3">
      <c r="A113" s="5" t="s">
        <v>165</v>
      </c>
      <c r="B113" s="5" t="s">
        <v>10</v>
      </c>
      <c r="C113" s="5" t="s">
        <v>11</v>
      </c>
      <c r="D113" s="20" t="s">
        <v>166</v>
      </c>
      <c r="E113" s="6">
        <f>E118</f>
        <v>1</v>
      </c>
      <c r="F113" s="7">
        <f>F118</f>
        <v>8821.52</v>
      </c>
      <c r="G113" s="7">
        <f>G118</f>
        <v>8821.52</v>
      </c>
    </row>
    <row r="114" spans="1:7" ht="21.6" x14ac:dyDescent="0.3">
      <c r="A114" s="8" t="s">
        <v>167</v>
      </c>
      <c r="B114" s="9" t="s">
        <v>14</v>
      </c>
      <c r="C114" s="9" t="s">
        <v>21</v>
      </c>
      <c r="D114" s="13" t="s">
        <v>168</v>
      </c>
      <c r="E114" s="10">
        <v>326.85000000000002</v>
      </c>
      <c r="F114" s="10">
        <v>17.45</v>
      </c>
      <c r="G114" s="11">
        <f>ROUND(E114*F114,2)</f>
        <v>5703.53</v>
      </c>
    </row>
    <row r="115" spans="1:7" ht="129.6" x14ac:dyDescent="0.3">
      <c r="A115" s="12"/>
      <c r="B115" s="12"/>
      <c r="C115" s="12"/>
      <c r="D115" s="13" t="s">
        <v>169</v>
      </c>
      <c r="E115" s="12"/>
      <c r="F115" s="12"/>
      <c r="G115" s="12"/>
    </row>
    <row r="116" spans="1:7" ht="21.6" x14ac:dyDescent="0.3">
      <c r="A116" s="8" t="s">
        <v>170</v>
      </c>
      <c r="B116" s="9" t="s">
        <v>14</v>
      </c>
      <c r="C116" s="9" t="s">
        <v>21</v>
      </c>
      <c r="D116" s="13" t="s">
        <v>171</v>
      </c>
      <c r="E116" s="10">
        <v>162.47999999999999</v>
      </c>
      <c r="F116" s="10">
        <v>19.190000000000001</v>
      </c>
      <c r="G116" s="11">
        <f>ROUND(E116*F116,2)</f>
        <v>3117.99</v>
      </c>
    </row>
    <row r="117" spans="1:7" ht="75.599999999999994" x14ac:dyDescent="0.3">
      <c r="A117" s="12"/>
      <c r="B117" s="12"/>
      <c r="C117" s="12"/>
      <c r="D117" s="13" t="s">
        <v>172</v>
      </c>
      <c r="E117" s="12"/>
      <c r="F117" s="12"/>
      <c r="G117" s="12"/>
    </row>
    <row r="118" spans="1:7" x14ac:dyDescent="0.3">
      <c r="A118" s="12"/>
      <c r="B118" s="12"/>
      <c r="C118" s="12"/>
      <c r="D118" s="21" t="s">
        <v>173</v>
      </c>
      <c r="E118" s="14">
        <v>1</v>
      </c>
      <c r="F118" s="15">
        <f>G114+G116</f>
        <v>8821.52</v>
      </c>
      <c r="G118" s="15">
        <f>ROUND(E118*F118,2)</f>
        <v>8821.52</v>
      </c>
    </row>
    <row r="119" spans="1:7" ht="1.05" customHeight="1" x14ac:dyDescent="0.3">
      <c r="A119" s="16"/>
      <c r="B119" s="16"/>
      <c r="C119" s="16"/>
      <c r="D119" s="22"/>
      <c r="E119" s="16"/>
      <c r="F119" s="16"/>
      <c r="G119" s="16"/>
    </row>
    <row r="120" spans="1:7" x14ac:dyDescent="0.3">
      <c r="A120" s="5" t="s">
        <v>174</v>
      </c>
      <c r="B120" s="5" t="s">
        <v>10</v>
      </c>
      <c r="C120" s="5" t="s">
        <v>11</v>
      </c>
      <c r="D120" s="20" t="s">
        <v>175</v>
      </c>
      <c r="E120" s="6">
        <f>E249</f>
        <v>1</v>
      </c>
      <c r="F120" s="7">
        <f>F249</f>
        <v>80287.740000000005</v>
      </c>
      <c r="G120" s="7">
        <f>G249</f>
        <v>80287.740000000005</v>
      </c>
    </row>
    <row r="121" spans="1:7" x14ac:dyDescent="0.3">
      <c r="A121" s="17" t="s">
        <v>176</v>
      </c>
      <c r="B121" s="17" t="s">
        <v>10</v>
      </c>
      <c r="C121" s="17" t="s">
        <v>11</v>
      </c>
      <c r="D121" s="23" t="s">
        <v>177</v>
      </c>
      <c r="E121" s="18">
        <f>E140</f>
        <v>1</v>
      </c>
      <c r="F121" s="18">
        <f>F140</f>
        <v>1649.22</v>
      </c>
      <c r="G121" s="18">
        <f>G140</f>
        <v>1649.22</v>
      </c>
    </row>
    <row r="122" spans="1:7" x14ac:dyDescent="0.3">
      <c r="A122" s="8" t="s">
        <v>178</v>
      </c>
      <c r="B122" s="9" t="s">
        <v>14</v>
      </c>
      <c r="C122" s="9" t="s">
        <v>4</v>
      </c>
      <c r="D122" s="13" t="s">
        <v>179</v>
      </c>
      <c r="E122" s="10">
        <v>1</v>
      </c>
      <c r="F122" s="10">
        <v>523.41</v>
      </c>
      <c r="G122" s="11">
        <f>ROUND(E122*F122,2)</f>
        <v>523.41</v>
      </c>
    </row>
    <row r="123" spans="1:7" ht="409.6" x14ac:dyDescent="0.3">
      <c r="A123" s="12"/>
      <c r="B123" s="12"/>
      <c r="C123" s="12"/>
      <c r="D123" s="13" t="s">
        <v>180</v>
      </c>
      <c r="E123" s="12"/>
      <c r="F123" s="12"/>
      <c r="G123" s="12"/>
    </row>
    <row r="124" spans="1:7" x14ac:dyDescent="0.3">
      <c r="A124" s="8" t="s">
        <v>181</v>
      </c>
      <c r="B124" s="9" t="s">
        <v>14</v>
      </c>
      <c r="C124" s="9" t="s">
        <v>4</v>
      </c>
      <c r="D124" s="13" t="s">
        <v>182</v>
      </c>
      <c r="E124" s="10">
        <v>1</v>
      </c>
      <c r="F124" s="10">
        <v>87.23</v>
      </c>
      <c r="G124" s="11">
        <f>ROUND(E124*F124,2)</f>
        <v>87.23</v>
      </c>
    </row>
    <row r="125" spans="1:7" ht="259.2" x14ac:dyDescent="0.3">
      <c r="A125" s="12"/>
      <c r="B125" s="12"/>
      <c r="C125" s="12"/>
      <c r="D125" s="13" t="s">
        <v>183</v>
      </c>
      <c r="E125" s="12"/>
      <c r="F125" s="12"/>
      <c r="G125" s="12"/>
    </row>
    <row r="126" spans="1:7" ht="21.6" x14ac:dyDescent="0.3">
      <c r="A126" s="8" t="s">
        <v>184</v>
      </c>
      <c r="B126" s="9" t="s">
        <v>14</v>
      </c>
      <c r="C126" s="9" t="s">
        <v>4</v>
      </c>
      <c r="D126" s="13" t="s">
        <v>185</v>
      </c>
      <c r="E126" s="10">
        <v>1</v>
      </c>
      <c r="F126" s="10">
        <v>261.7</v>
      </c>
      <c r="G126" s="11">
        <f>ROUND(E126*F126,2)</f>
        <v>261.7</v>
      </c>
    </row>
    <row r="127" spans="1:7" ht="194.4" x14ac:dyDescent="0.3">
      <c r="A127" s="12"/>
      <c r="B127" s="12"/>
      <c r="C127" s="12"/>
      <c r="D127" s="13" t="s">
        <v>186</v>
      </c>
      <c r="E127" s="12"/>
      <c r="F127" s="12"/>
      <c r="G127" s="12"/>
    </row>
    <row r="128" spans="1:7" ht="21.6" x14ac:dyDescent="0.3">
      <c r="A128" s="8" t="s">
        <v>187</v>
      </c>
      <c r="B128" s="9" t="s">
        <v>14</v>
      </c>
      <c r="C128" s="9" t="s">
        <v>68</v>
      </c>
      <c r="D128" s="13" t="s">
        <v>188</v>
      </c>
      <c r="E128" s="10">
        <v>11.04</v>
      </c>
      <c r="F128" s="10">
        <v>8.7200000000000006</v>
      </c>
      <c r="G128" s="11">
        <f>ROUND(E128*F128,2)</f>
        <v>96.27</v>
      </c>
    </row>
    <row r="129" spans="1:7" ht="151.19999999999999" x14ac:dyDescent="0.3">
      <c r="A129" s="12"/>
      <c r="B129" s="12"/>
      <c r="C129" s="12"/>
      <c r="D129" s="13" t="s">
        <v>189</v>
      </c>
      <c r="E129" s="12"/>
      <c r="F129" s="12"/>
      <c r="G129" s="12"/>
    </row>
    <row r="130" spans="1:7" ht="21.6" x14ac:dyDescent="0.3">
      <c r="A130" s="8" t="s">
        <v>190</v>
      </c>
      <c r="B130" s="9" t="s">
        <v>14</v>
      </c>
      <c r="C130" s="9" t="s">
        <v>68</v>
      </c>
      <c r="D130" s="13" t="s">
        <v>188</v>
      </c>
      <c r="E130" s="10">
        <v>21.22</v>
      </c>
      <c r="F130" s="10">
        <v>10.47</v>
      </c>
      <c r="G130" s="11">
        <f>ROUND(E130*F130,2)</f>
        <v>222.17</v>
      </c>
    </row>
    <row r="131" spans="1:7" ht="151.19999999999999" x14ac:dyDescent="0.3">
      <c r="A131" s="12"/>
      <c r="B131" s="12"/>
      <c r="C131" s="12"/>
      <c r="D131" s="13" t="s">
        <v>191</v>
      </c>
      <c r="E131" s="12"/>
      <c r="F131" s="12"/>
      <c r="G131" s="12"/>
    </row>
    <row r="132" spans="1:7" x14ac:dyDescent="0.3">
      <c r="A132" s="8" t="s">
        <v>192</v>
      </c>
      <c r="B132" s="9" t="s">
        <v>14</v>
      </c>
      <c r="C132" s="9" t="s">
        <v>4</v>
      </c>
      <c r="D132" s="13" t="s">
        <v>193</v>
      </c>
      <c r="E132" s="10">
        <v>4</v>
      </c>
      <c r="F132" s="10">
        <v>23.55</v>
      </c>
      <c r="G132" s="11">
        <f>ROUND(E132*F132,2)</f>
        <v>94.2</v>
      </c>
    </row>
    <row r="133" spans="1:7" ht="86.4" x14ac:dyDescent="0.3">
      <c r="A133" s="12"/>
      <c r="B133" s="12"/>
      <c r="C133" s="12"/>
      <c r="D133" s="13" t="s">
        <v>194</v>
      </c>
      <c r="E133" s="12"/>
      <c r="F133" s="12"/>
      <c r="G133" s="12"/>
    </row>
    <row r="134" spans="1:7" x14ac:dyDescent="0.3">
      <c r="A134" s="8" t="s">
        <v>195</v>
      </c>
      <c r="B134" s="9" t="s">
        <v>14</v>
      </c>
      <c r="C134" s="9" t="s">
        <v>4</v>
      </c>
      <c r="D134" s="13" t="s">
        <v>196</v>
      </c>
      <c r="E134" s="10">
        <v>1</v>
      </c>
      <c r="F134" s="10">
        <v>23.55</v>
      </c>
      <c r="G134" s="11">
        <f>ROUND(E134*F134,2)</f>
        <v>23.55</v>
      </c>
    </row>
    <row r="135" spans="1:7" ht="86.4" x14ac:dyDescent="0.3">
      <c r="A135" s="12"/>
      <c r="B135" s="12"/>
      <c r="C135" s="12"/>
      <c r="D135" s="13" t="s">
        <v>197</v>
      </c>
      <c r="E135" s="12"/>
      <c r="F135" s="12"/>
      <c r="G135" s="12"/>
    </row>
    <row r="136" spans="1:7" x14ac:dyDescent="0.3">
      <c r="A136" s="8" t="s">
        <v>198</v>
      </c>
      <c r="B136" s="9" t="s">
        <v>14</v>
      </c>
      <c r="C136" s="9" t="s">
        <v>68</v>
      </c>
      <c r="D136" s="13" t="s">
        <v>199</v>
      </c>
      <c r="E136" s="10">
        <v>4.1900000000000004</v>
      </c>
      <c r="F136" s="10">
        <v>41.87</v>
      </c>
      <c r="G136" s="11">
        <f>ROUND(E136*F136,2)</f>
        <v>175.44</v>
      </c>
    </row>
    <row r="137" spans="1:7" ht="151.19999999999999" x14ac:dyDescent="0.3">
      <c r="A137" s="12"/>
      <c r="B137" s="12"/>
      <c r="C137" s="12"/>
      <c r="D137" s="13" t="s">
        <v>200</v>
      </c>
      <c r="E137" s="12"/>
      <c r="F137" s="12"/>
      <c r="G137" s="12"/>
    </row>
    <row r="138" spans="1:7" x14ac:dyDescent="0.3">
      <c r="A138" s="8" t="s">
        <v>201</v>
      </c>
      <c r="B138" s="9" t="s">
        <v>14</v>
      </c>
      <c r="C138" s="9" t="s">
        <v>68</v>
      </c>
      <c r="D138" s="13" t="s">
        <v>199</v>
      </c>
      <c r="E138" s="10">
        <v>4.51</v>
      </c>
      <c r="F138" s="10">
        <v>36.64</v>
      </c>
      <c r="G138" s="11">
        <f>ROUND(E138*F138,2)</f>
        <v>165.25</v>
      </c>
    </row>
    <row r="139" spans="1:7" ht="183.6" x14ac:dyDescent="0.3">
      <c r="A139" s="12"/>
      <c r="B139" s="12"/>
      <c r="C139" s="12"/>
      <c r="D139" s="13" t="s">
        <v>202</v>
      </c>
      <c r="E139" s="12"/>
      <c r="F139" s="12"/>
      <c r="G139" s="12"/>
    </row>
    <row r="140" spans="1:7" x14ac:dyDescent="0.3">
      <c r="A140" s="12"/>
      <c r="B140" s="12"/>
      <c r="C140" s="12"/>
      <c r="D140" s="21" t="s">
        <v>203</v>
      </c>
      <c r="E140" s="10">
        <v>1</v>
      </c>
      <c r="F140" s="15">
        <f>G122+G124+G126+G128+G130+G132+G134+G136+G138</f>
        <v>1649.22</v>
      </c>
      <c r="G140" s="15">
        <f>ROUND(E140*F140,2)</f>
        <v>1649.22</v>
      </c>
    </row>
    <row r="141" spans="1:7" ht="1.05" customHeight="1" x14ac:dyDescent="0.3">
      <c r="A141" s="16"/>
      <c r="B141" s="16"/>
      <c r="C141" s="16"/>
      <c r="D141" s="22"/>
      <c r="E141" s="16"/>
      <c r="F141" s="16"/>
      <c r="G141" s="16"/>
    </row>
    <row r="142" spans="1:7" x14ac:dyDescent="0.3">
      <c r="A142" s="17" t="s">
        <v>204</v>
      </c>
      <c r="B142" s="17" t="s">
        <v>10</v>
      </c>
      <c r="C142" s="17" t="s">
        <v>11</v>
      </c>
      <c r="D142" s="23" t="s">
        <v>205</v>
      </c>
      <c r="E142" s="18">
        <f>E153</f>
        <v>1</v>
      </c>
      <c r="F142" s="18">
        <f>F153</f>
        <v>838.67</v>
      </c>
      <c r="G142" s="18">
        <f>G153</f>
        <v>838.67</v>
      </c>
    </row>
    <row r="143" spans="1:7" x14ac:dyDescent="0.3">
      <c r="A143" s="8" t="s">
        <v>206</v>
      </c>
      <c r="B143" s="9" t="s">
        <v>14</v>
      </c>
      <c r="C143" s="9" t="s">
        <v>68</v>
      </c>
      <c r="D143" s="13" t="s">
        <v>207</v>
      </c>
      <c r="E143" s="10">
        <v>4.4000000000000004</v>
      </c>
      <c r="F143" s="10">
        <v>41.87</v>
      </c>
      <c r="G143" s="11">
        <f>ROUND(E143*F143,2)</f>
        <v>184.23</v>
      </c>
    </row>
    <row r="144" spans="1:7" ht="237.6" x14ac:dyDescent="0.3">
      <c r="A144" s="12"/>
      <c r="B144" s="12"/>
      <c r="C144" s="12"/>
      <c r="D144" s="13" t="s">
        <v>208</v>
      </c>
      <c r="E144" s="12"/>
      <c r="F144" s="12"/>
      <c r="G144" s="12"/>
    </row>
    <row r="145" spans="1:7" ht="21.6" x14ac:dyDescent="0.3">
      <c r="A145" s="8" t="s">
        <v>209</v>
      </c>
      <c r="B145" s="9" t="s">
        <v>14</v>
      </c>
      <c r="C145" s="9" t="s">
        <v>4</v>
      </c>
      <c r="D145" s="13" t="s">
        <v>210</v>
      </c>
      <c r="E145" s="10">
        <v>1</v>
      </c>
      <c r="F145" s="10">
        <v>401.28</v>
      </c>
      <c r="G145" s="11">
        <f>ROUND(E145*F145,2)</f>
        <v>401.28</v>
      </c>
    </row>
    <row r="146" spans="1:7" ht="172.8" x14ac:dyDescent="0.3">
      <c r="A146" s="12"/>
      <c r="B146" s="12"/>
      <c r="C146" s="12"/>
      <c r="D146" s="13" t="s">
        <v>211</v>
      </c>
      <c r="E146" s="12"/>
      <c r="F146" s="12"/>
      <c r="G146" s="12"/>
    </row>
    <row r="147" spans="1:7" x14ac:dyDescent="0.3">
      <c r="A147" s="8" t="s">
        <v>212</v>
      </c>
      <c r="B147" s="9" t="s">
        <v>14</v>
      </c>
      <c r="C147" s="9" t="s">
        <v>68</v>
      </c>
      <c r="D147" s="13" t="s">
        <v>213</v>
      </c>
      <c r="E147" s="10">
        <v>0.52</v>
      </c>
      <c r="F147" s="10">
        <v>122.13</v>
      </c>
      <c r="G147" s="11">
        <f>ROUND(E147*F147,2)</f>
        <v>63.51</v>
      </c>
    </row>
    <row r="148" spans="1:7" ht="388.8" x14ac:dyDescent="0.3">
      <c r="A148" s="12"/>
      <c r="B148" s="12"/>
      <c r="C148" s="12"/>
      <c r="D148" s="13" t="s">
        <v>214</v>
      </c>
      <c r="E148" s="12"/>
      <c r="F148" s="12"/>
      <c r="G148" s="12"/>
    </row>
    <row r="149" spans="1:7" ht="21.6" x14ac:dyDescent="0.3">
      <c r="A149" s="8" t="s">
        <v>215</v>
      </c>
      <c r="B149" s="9" t="s">
        <v>14</v>
      </c>
      <c r="C149" s="9" t="s">
        <v>68</v>
      </c>
      <c r="D149" s="13" t="s">
        <v>216</v>
      </c>
      <c r="E149" s="10">
        <v>4.28</v>
      </c>
      <c r="F149" s="10">
        <v>12.21</v>
      </c>
      <c r="G149" s="11">
        <f>ROUND(E149*F149,2)</f>
        <v>52.26</v>
      </c>
    </row>
    <row r="150" spans="1:7" ht="205.2" x14ac:dyDescent="0.3">
      <c r="A150" s="12"/>
      <c r="B150" s="12"/>
      <c r="C150" s="12"/>
      <c r="D150" s="13" t="s">
        <v>217</v>
      </c>
      <c r="E150" s="12"/>
      <c r="F150" s="12"/>
      <c r="G150" s="12"/>
    </row>
    <row r="151" spans="1:7" ht="21.6" x14ac:dyDescent="0.3">
      <c r="A151" s="8" t="s">
        <v>218</v>
      </c>
      <c r="B151" s="9" t="s">
        <v>14</v>
      </c>
      <c r="C151" s="9" t="s">
        <v>68</v>
      </c>
      <c r="D151" s="13" t="s">
        <v>216</v>
      </c>
      <c r="E151" s="10">
        <v>5.25</v>
      </c>
      <c r="F151" s="10">
        <v>26.17</v>
      </c>
      <c r="G151" s="11">
        <f>ROUND(E151*F151,2)</f>
        <v>137.38999999999999</v>
      </c>
    </row>
    <row r="152" spans="1:7" ht="205.2" x14ac:dyDescent="0.3">
      <c r="A152" s="12"/>
      <c r="B152" s="12"/>
      <c r="C152" s="12"/>
      <c r="D152" s="13" t="s">
        <v>219</v>
      </c>
      <c r="E152" s="12"/>
      <c r="F152" s="12"/>
      <c r="G152" s="12"/>
    </row>
    <row r="153" spans="1:7" x14ac:dyDescent="0.3">
      <c r="A153" s="12"/>
      <c r="B153" s="12"/>
      <c r="C153" s="12"/>
      <c r="D153" s="21" t="s">
        <v>220</v>
      </c>
      <c r="E153" s="10">
        <v>1</v>
      </c>
      <c r="F153" s="15">
        <f>G143+G145+G147+G149+G151</f>
        <v>838.67</v>
      </c>
      <c r="G153" s="15">
        <f>ROUND(E153*F153,2)</f>
        <v>838.67</v>
      </c>
    </row>
    <row r="154" spans="1:7" ht="1.05" customHeight="1" x14ac:dyDescent="0.3">
      <c r="A154" s="16"/>
      <c r="B154" s="16"/>
      <c r="C154" s="16"/>
      <c r="D154" s="22"/>
      <c r="E154" s="16"/>
      <c r="F154" s="16"/>
      <c r="G154" s="16"/>
    </row>
    <row r="155" spans="1:7" ht="21.6" x14ac:dyDescent="0.3">
      <c r="A155" s="17" t="s">
        <v>221</v>
      </c>
      <c r="B155" s="17" t="s">
        <v>10</v>
      </c>
      <c r="C155" s="17" t="s">
        <v>11</v>
      </c>
      <c r="D155" s="23" t="s">
        <v>222</v>
      </c>
      <c r="E155" s="18">
        <f>E192</f>
        <v>1</v>
      </c>
      <c r="F155" s="18">
        <f>F192</f>
        <v>52221.37</v>
      </c>
      <c r="G155" s="18">
        <f>G192</f>
        <v>52221.37</v>
      </c>
    </row>
    <row r="156" spans="1:7" x14ac:dyDescent="0.3">
      <c r="A156" s="8" t="s">
        <v>223</v>
      </c>
      <c r="B156" s="9" t="s">
        <v>14</v>
      </c>
      <c r="C156" s="9" t="s">
        <v>4</v>
      </c>
      <c r="D156" s="13" t="s">
        <v>224</v>
      </c>
      <c r="E156" s="10">
        <v>1</v>
      </c>
      <c r="F156" s="10">
        <v>610.64</v>
      </c>
      <c r="G156" s="11">
        <f>ROUND(E156*F156,2)</f>
        <v>610.64</v>
      </c>
    </row>
    <row r="157" spans="1:7" ht="205.2" x14ac:dyDescent="0.3">
      <c r="A157" s="12"/>
      <c r="B157" s="12"/>
      <c r="C157" s="12"/>
      <c r="D157" s="13" t="s">
        <v>225</v>
      </c>
      <c r="E157" s="12"/>
      <c r="F157" s="12"/>
      <c r="G157" s="12"/>
    </row>
    <row r="158" spans="1:7" x14ac:dyDescent="0.3">
      <c r="A158" s="8" t="s">
        <v>226</v>
      </c>
      <c r="B158" s="9" t="s">
        <v>14</v>
      </c>
      <c r="C158" s="9" t="s">
        <v>21</v>
      </c>
      <c r="D158" s="13" t="s">
        <v>227</v>
      </c>
      <c r="E158" s="10">
        <v>121.85</v>
      </c>
      <c r="F158" s="10">
        <v>95.96</v>
      </c>
      <c r="G158" s="11">
        <f>ROUND(E158*F158,2)</f>
        <v>11692.73</v>
      </c>
    </row>
    <row r="159" spans="1:7" ht="302.39999999999998" x14ac:dyDescent="0.3">
      <c r="A159" s="12"/>
      <c r="B159" s="12"/>
      <c r="C159" s="12"/>
      <c r="D159" s="13" t="s">
        <v>228</v>
      </c>
      <c r="E159" s="12"/>
      <c r="F159" s="12"/>
      <c r="G159" s="12"/>
    </row>
    <row r="160" spans="1:7" x14ac:dyDescent="0.3">
      <c r="A160" s="8" t="s">
        <v>229</v>
      </c>
      <c r="B160" s="9" t="s">
        <v>14</v>
      </c>
      <c r="C160" s="9" t="s">
        <v>4</v>
      </c>
      <c r="D160" s="13" t="s">
        <v>230</v>
      </c>
      <c r="E160" s="10">
        <v>1</v>
      </c>
      <c r="F160" s="10">
        <v>209.36</v>
      </c>
      <c r="G160" s="11">
        <f>ROUND(E160*F160,2)</f>
        <v>209.36</v>
      </c>
    </row>
    <row r="161" spans="1:7" ht="118.8" x14ac:dyDescent="0.3">
      <c r="A161" s="12"/>
      <c r="B161" s="12"/>
      <c r="C161" s="12"/>
      <c r="D161" s="13" t="s">
        <v>231</v>
      </c>
      <c r="E161" s="12"/>
      <c r="F161" s="12"/>
      <c r="G161" s="12"/>
    </row>
    <row r="162" spans="1:7" x14ac:dyDescent="0.3">
      <c r="A162" s="8" t="s">
        <v>232</v>
      </c>
      <c r="B162" s="9" t="s">
        <v>14</v>
      </c>
      <c r="C162" s="9" t="s">
        <v>4</v>
      </c>
      <c r="D162" s="13" t="s">
        <v>233</v>
      </c>
      <c r="E162" s="10">
        <v>4</v>
      </c>
      <c r="F162" s="10">
        <v>226.81</v>
      </c>
      <c r="G162" s="11">
        <f>ROUND(E162*F162,2)</f>
        <v>907.24</v>
      </c>
    </row>
    <row r="163" spans="1:7" ht="108" x14ac:dyDescent="0.3">
      <c r="A163" s="12"/>
      <c r="B163" s="12"/>
      <c r="C163" s="12"/>
      <c r="D163" s="13" t="s">
        <v>234</v>
      </c>
      <c r="E163" s="12"/>
      <c r="F163" s="12"/>
      <c r="G163" s="12"/>
    </row>
    <row r="164" spans="1:7" x14ac:dyDescent="0.3">
      <c r="A164" s="8" t="s">
        <v>235</v>
      </c>
      <c r="B164" s="9" t="s">
        <v>14</v>
      </c>
      <c r="C164" s="9" t="s">
        <v>4</v>
      </c>
      <c r="D164" s="13" t="s">
        <v>236</v>
      </c>
      <c r="E164" s="10">
        <v>1</v>
      </c>
      <c r="F164" s="10">
        <v>97.7</v>
      </c>
      <c r="G164" s="11">
        <f>ROUND(E164*F164,2)</f>
        <v>97.7</v>
      </c>
    </row>
    <row r="165" spans="1:7" ht="140.4" x14ac:dyDescent="0.3">
      <c r="A165" s="12"/>
      <c r="B165" s="12"/>
      <c r="C165" s="12"/>
      <c r="D165" s="13" t="s">
        <v>237</v>
      </c>
      <c r="E165" s="12"/>
      <c r="F165" s="12"/>
      <c r="G165" s="12"/>
    </row>
    <row r="166" spans="1:7" x14ac:dyDescent="0.3">
      <c r="A166" s="8" t="s">
        <v>238</v>
      </c>
      <c r="B166" s="9" t="s">
        <v>14</v>
      </c>
      <c r="C166" s="9" t="s">
        <v>4</v>
      </c>
      <c r="D166" s="13" t="s">
        <v>236</v>
      </c>
      <c r="E166" s="10">
        <v>3</v>
      </c>
      <c r="F166" s="10">
        <v>129.11000000000001</v>
      </c>
      <c r="G166" s="11">
        <f>ROUND(E166*F166,2)</f>
        <v>387.33</v>
      </c>
    </row>
    <row r="167" spans="1:7" ht="140.4" x14ac:dyDescent="0.3">
      <c r="A167" s="12"/>
      <c r="B167" s="12"/>
      <c r="C167" s="12"/>
      <c r="D167" s="13" t="s">
        <v>239</v>
      </c>
      <c r="E167" s="12"/>
      <c r="F167" s="12"/>
      <c r="G167" s="12"/>
    </row>
    <row r="168" spans="1:7" x14ac:dyDescent="0.3">
      <c r="A168" s="8" t="s">
        <v>240</v>
      </c>
      <c r="B168" s="9" t="s">
        <v>14</v>
      </c>
      <c r="C168" s="9" t="s">
        <v>4</v>
      </c>
      <c r="D168" s="13" t="s">
        <v>241</v>
      </c>
      <c r="E168" s="10">
        <v>2</v>
      </c>
      <c r="F168" s="10">
        <v>279.14999999999998</v>
      </c>
      <c r="G168" s="11">
        <f>ROUND(E168*F168,2)</f>
        <v>558.29999999999995</v>
      </c>
    </row>
    <row r="169" spans="1:7" ht="129.6" x14ac:dyDescent="0.3">
      <c r="A169" s="12"/>
      <c r="B169" s="12"/>
      <c r="C169" s="12"/>
      <c r="D169" s="13" t="s">
        <v>242</v>
      </c>
      <c r="E169" s="12"/>
      <c r="F169" s="12"/>
      <c r="G169" s="12"/>
    </row>
    <row r="170" spans="1:7" x14ac:dyDescent="0.3">
      <c r="A170" s="8" t="s">
        <v>243</v>
      </c>
      <c r="B170" s="9" t="s">
        <v>14</v>
      </c>
      <c r="C170" s="9" t="s">
        <v>4</v>
      </c>
      <c r="D170" s="13" t="s">
        <v>244</v>
      </c>
      <c r="E170" s="10">
        <v>1</v>
      </c>
      <c r="F170" s="10">
        <v>4361.72</v>
      </c>
      <c r="G170" s="11">
        <f>ROUND(E170*F170,2)</f>
        <v>4361.72</v>
      </c>
    </row>
    <row r="171" spans="1:7" ht="345.6" x14ac:dyDescent="0.3">
      <c r="A171" s="12"/>
      <c r="B171" s="12"/>
      <c r="C171" s="12"/>
      <c r="D171" s="13" t="s">
        <v>245</v>
      </c>
      <c r="E171" s="12"/>
      <c r="F171" s="12"/>
      <c r="G171" s="12"/>
    </row>
    <row r="172" spans="1:7" x14ac:dyDescent="0.3">
      <c r="A172" s="8" t="s">
        <v>246</v>
      </c>
      <c r="B172" s="9" t="s">
        <v>14</v>
      </c>
      <c r="C172" s="9" t="s">
        <v>68</v>
      </c>
      <c r="D172" s="13" t="s">
        <v>247</v>
      </c>
      <c r="E172" s="10">
        <v>19.7</v>
      </c>
      <c r="F172" s="10">
        <v>29.66</v>
      </c>
      <c r="G172" s="11">
        <f>ROUND(E172*F172,2)</f>
        <v>584.29999999999995</v>
      </c>
    </row>
    <row r="173" spans="1:7" ht="216" x14ac:dyDescent="0.3">
      <c r="A173" s="12"/>
      <c r="B173" s="12"/>
      <c r="C173" s="12"/>
      <c r="D173" s="13" t="s">
        <v>248</v>
      </c>
      <c r="E173" s="12"/>
      <c r="F173" s="12"/>
      <c r="G173" s="12"/>
    </row>
    <row r="174" spans="1:7" x14ac:dyDescent="0.3">
      <c r="A174" s="8" t="s">
        <v>249</v>
      </c>
      <c r="B174" s="9" t="s">
        <v>14</v>
      </c>
      <c r="C174" s="9" t="s">
        <v>68</v>
      </c>
      <c r="D174" s="13" t="s">
        <v>247</v>
      </c>
      <c r="E174" s="10">
        <v>15.16</v>
      </c>
      <c r="F174" s="10">
        <v>31.4</v>
      </c>
      <c r="G174" s="11">
        <f>ROUND(E174*F174,2)</f>
        <v>476.02</v>
      </c>
    </row>
    <row r="175" spans="1:7" ht="216" x14ac:dyDescent="0.3">
      <c r="A175" s="12"/>
      <c r="B175" s="12"/>
      <c r="C175" s="12"/>
      <c r="D175" s="13" t="s">
        <v>250</v>
      </c>
      <c r="E175" s="12"/>
      <c r="F175" s="12"/>
      <c r="G175" s="12"/>
    </row>
    <row r="176" spans="1:7" x14ac:dyDescent="0.3">
      <c r="A176" s="8" t="s">
        <v>251</v>
      </c>
      <c r="B176" s="9" t="s">
        <v>14</v>
      </c>
      <c r="C176" s="9" t="s">
        <v>68</v>
      </c>
      <c r="D176" s="13" t="s">
        <v>247</v>
      </c>
      <c r="E176" s="10">
        <v>5.12</v>
      </c>
      <c r="F176" s="10">
        <v>38.380000000000003</v>
      </c>
      <c r="G176" s="11">
        <f>ROUND(E176*F176,2)</f>
        <v>196.51</v>
      </c>
    </row>
    <row r="177" spans="1:7" ht="216" x14ac:dyDescent="0.3">
      <c r="A177" s="12"/>
      <c r="B177" s="12"/>
      <c r="C177" s="12"/>
      <c r="D177" s="13" t="s">
        <v>252</v>
      </c>
      <c r="E177" s="12"/>
      <c r="F177" s="12"/>
      <c r="G177" s="12"/>
    </row>
    <row r="178" spans="1:7" x14ac:dyDescent="0.3">
      <c r="A178" s="8" t="s">
        <v>253</v>
      </c>
      <c r="B178" s="9" t="s">
        <v>14</v>
      </c>
      <c r="C178" s="9" t="s">
        <v>68</v>
      </c>
      <c r="D178" s="13" t="s">
        <v>247</v>
      </c>
      <c r="E178" s="10">
        <v>15.09</v>
      </c>
      <c r="F178" s="10">
        <v>43.62</v>
      </c>
      <c r="G178" s="11">
        <f>ROUND(E178*F178,2)</f>
        <v>658.23</v>
      </c>
    </row>
    <row r="179" spans="1:7" ht="216" x14ac:dyDescent="0.3">
      <c r="A179" s="12"/>
      <c r="B179" s="12"/>
      <c r="C179" s="12"/>
      <c r="D179" s="13" t="s">
        <v>254</v>
      </c>
      <c r="E179" s="12"/>
      <c r="F179" s="12"/>
      <c r="G179" s="12"/>
    </row>
    <row r="180" spans="1:7" x14ac:dyDescent="0.3">
      <c r="A180" s="8" t="s">
        <v>255</v>
      </c>
      <c r="B180" s="9" t="s">
        <v>14</v>
      </c>
      <c r="C180" s="9" t="s">
        <v>4</v>
      </c>
      <c r="D180" s="13" t="s">
        <v>256</v>
      </c>
      <c r="E180" s="10">
        <v>3</v>
      </c>
      <c r="F180" s="10">
        <v>1517.88</v>
      </c>
      <c r="G180" s="11">
        <f>ROUND(E180*F180,2)</f>
        <v>4553.6400000000003</v>
      </c>
    </row>
    <row r="181" spans="1:7" ht="378" x14ac:dyDescent="0.3">
      <c r="A181" s="12"/>
      <c r="B181" s="12"/>
      <c r="C181" s="12"/>
      <c r="D181" s="13" t="s">
        <v>257</v>
      </c>
      <c r="E181" s="12"/>
      <c r="F181" s="12"/>
      <c r="G181" s="12"/>
    </row>
    <row r="182" spans="1:7" x14ac:dyDescent="0.3">
      <c r="A182" s="8" t="s">
        <v>258</v>
      </c>
      <c r="B182" s="9" t="s">
        <v>14</v>
      </c>
      <c r="C182" s="9" t="s">
        <v>4</v>
      </c>
      <c r="D182" s="13" t="s">
        <v>259</v>
      </c>
      <c r="E182" s="10">
        <v>4</v>
      </c>
      <c r="F182" s="10">
        <v>1456.82</v>
      </c>
      <c r="G182" s="11">
        <f>ROUND(E182*F182,2)</f>
        <v>5827.28</v>
      </c>
    </row>
    <row r="183" spans="1:7" ht="378" x14ac:dyDescent="0.3">
      <c r="A183" s="12"/>
      <c r="B183" s="12"/>
      <c r="C183" s="12"/>
      <c r="D183" s="13" t="s">
        <v>260</v>
      </c>
      <c r="E183" s="12"/>
      <c r="F183" s="12"/>
      <c r="G183" s="12"/>
    </row>
    <row r="184" spans="1:7" x14ac:dyDescent="0.3">
      <c r="A184" s="8" t="s">
        <v>261</v>
      </c>
      <c r="B184" s="9" t="s">
        <v>14</v>
      </c>
      <c r="C184" s="9" t="s">
        <v>4</v>
      </c>
      <c r="D184" s="13" t="s">
        <v>262</v>
      </c>
      <c r="E184" s="10">
        <v>1</v>
      </c>
      <c r="F184" s="10">
        <v>12828.7</v>
      </c>
      <c r="G184" s="11">
        <f>ROUND(E184*F184,2)</f>
        <v>12828.7</v>
      </c>
    </row>
    <row r="185" spans="1:7" ht="302.39999999999998" x14ac:dyDescent="0.3">
      <c r="A185" s="12"/>
      <c r="B185" s="12"/>
      <c r="C185" s="12"/>
      <c r="D185" s="13" t="s">
        <v>263</v>
      </c>
      <c r="E185" s="12"/>
      <c r="F185" s="12"/>
      <c r="G185" s="12"/>
    </row>
    <row r="186" spans="1:7" x14ac:dyDescent="0.3">
      <c r="A186" s="8" t="s">
        <v>264</v>
      </c>
      <c r="B186" s="9" t="s">
        <v>14</v>
      </c>
      <c r="C186" s="9" t="s">
        <v>4</v>
      </c>
      <c r="D186" s="13" t="s">
        <v>265</v>
      </c>
      <c r="E186" s="10">
        <v>1</v>
      </c>
      <c r="F186" s="10">
        <v>7496.93</v>
      </c>
      <c r="G186" s="11">
        <f>ROUND(E186*F186,2)</f>
        <v>7496.93</v>
      </c>
    </row>
    <row r="187" spans="1:7" ht="313.2" x14ac:dyDescent="0.3">
      <c r="A187" s="12"/>
      <c r="B187" s="12"/>
      <c r="C187" s="12"/>
      <c r="D187" s="13" t="s">
        <v>266</v>
      </c>
      <c r="E187" s="12"/>
      <c r="F187" s="12"/>
      <c r="G187" s="12"/>
    </row>
    <row r="188" spans="1:7" x14ac:dyDescent="0.3">
      <c r="A188" s="8" t="s">
        <v>267</v>
      </c>
      <c r="B188" s="9" t="s">
        <v>14</v>
      </c>
      <c r="C188" s="9" t="s">
        <v>4</v>
      </c>
      <c r="D188" s="13" t="s">
        <v>268</v>
      </c>
      <c r="E188" s="10">
        <v>2</v>
      </c>
      <c r="F188" s="10">
        <v>125.62</v>
      </c>
      <c r="G188" s="11">
        <f>ROUND(E188*F188,2)</f>
        <v>251.24</v>
      </c>
    </row>
    <row r="189" spans="1:7" ht="140.4" x14ac:dyDescent="0.3">
      <c r="A189" s="12"/>
      <c r="B189" s="12"/>
      <c r="C189" s="12"/>
      <c r="D189" s="13" t="s">
        <v>269</v>
      </c>
      <c r="E189" s="12"/>
      <c r="F189" s="12"/>
      <c r="G189" s="12"/>
    </row>
    <row r="190" spans="1:7" x14ac:dyDescent="0.3">
      <c r="A190" s="8" t="s">
        <v>270</v>
      </c>
      <c r="B190" s="9" t="s">
        <v>14</v>
      </c>
      <c r="C190" s="9" t="s">
        <v>68</v>
      </c>
      <c r="D190" s="13" t="s">
        <v>271</v>
      </c>
      <c r="E190" s="10">
        <v>25</v>
      </c>
      <c r="F190" s="10">
        <v>20.94</v>
      </c>
      <c r="G190" s="11">
        <f>ROUND(E190*F190,2)</f>
        <v>523.5</v>
      </c>
    </row>
    <row r="191" spans="1:7" ht="129.6" x14ac:dyDescent="0.3">
      <c r="A191" s="12"/>
      <c r="B191" s="12"/>
      <c r="C191" s="12"/>
      <c r="D191" s="13" t="s">
        <v>272</v>
      </c>
      <c r="E191" s="12"/>
      <c r="F191" s="12"/>
      <c r="G191" s="12"/>
    </row>
    <row r="192" spans="1:7" x14ac:dyDescent="0.3">
      <c r="A192" s="12"/>
      <c r="B192" s="12"/>
      <c r="C192" s="12"/>
      <c r="D192" s="21" t="s">
        <v>273</v>
      </c>
      <c r="E192" s="10">
        <v>1</v>
      </c>
      <c r="F192" s="15">
        <f>G156+G158+G160+G162+G164+G166+G168+G170+G172+G174+G176+G178+G180+G182+G184+G186+G188+G190</f>
        <v>52221.37</v>
      </c>
      <c r="G192" s="15">
        <f>ROUND(E192*F192,2)</f>
        <v>52221.37</v>
      </c>
    </row>
    <row r="193" spans="1:7" ht="1.05" customHeight="1" x14ac:dyDescent="0.3">
      <c r="A193" s="16"/>
      <c r="B193" s="16"/>
      <c r="C193" s="16"/>
      <c r="D193" s="22"/>
      <c r="E193" s="16"/>
      <c r="F193" s="16"/>
      <c r="G193" s="16"/>
    </row>
    <row r="194" spans="1:7" x14ac:dyDescent="0.3">
      <c r="A194" s="17" t="s">
        <v>274</v>
      </c>
      <c r="B194" s="17" t="s">
        <v>10</v>
      </c>
      <c r="C194" s="17" t="s">
        <v>11</v>
      </c>
      <c r="D194" s="23" t="s">
        <v>275</v>
      </c>
      <c r="E194" s="18">
        <f>E223</f>
        <v>1</v>
      </c>
      <c r="F194" s="18">
        <f>F223</f>
        <v>13229.69</v>
      </c>
      <c r="G194" s="18">
        <f>G223</f>
        <v>13229.69</v>
      </c>
    </row>
    <row r="195" spans="1:7" x14ac:dyDescent="0.3">
      <c r="A195" s="8" t="s">
        <v>276</v>
      </c>
      <c r="B195" s="9" t="s">
        <v>14</v>
      </c>
      <c r="C195" s="9" t="s">
        <v>4</v>
      </c>
      <c r="D195" s="13" t="s">
        <v>277</v>
      </c>
      <c r="E195" s="10">
        <v>1</v>
      </c>
      <c r="F195" s="10">
        <v>907.24</v>
      </c>
      <c r="G195" s="11">
        <f>ROUND(E195*F195,2)</f>
        <v>907.24</v>
      </c>
    </row>
    <row r="196" spans="1:7" ht="237.6" x14ac:dyDescent="0.3">
      <c r="A196" s="12"/>
      <c r="B196" s="12"/>
      <c r="C196" s="12"/>
      <c r="D196" s="13" t="s">
        <v>278</v>
      </c>
      <c r="E196" s="12"/>
      <c r="F196" s="12"/>
      <c r="G196" s="12"/>
    </row>
    <row r="197" spans="1:7" x14ac:dyDescent="0.3">
      <c r="A197" s="8" t="s">
        <v>279</v>
      </c>
      <c r="B197" s="9" t="s">
        <v>14</v>
      </c>
      <c r="C197" s="9" t="s">
        <v>4</v>
      </c>
      <c r="D197" s="13" t="s">
        <v>280</v>
      </c>
      <c r="E197" s="10">
        <v>1</v>
      </c>
      <c r="F197" s="10">
        <v>471.07</v>
      </c>
      <c r="G197" s="11">
        <f>ROUND(E197*F197,2)</f>
        <v>471.07</v>
      </c>
    </row>
    <row r="198" spans="1:7" ht="226.8" x14ac:dyDescent="0.3">
      <c r="A198" s="12"/>
      <c r="B198" s="12"/>
      <c r="C198" s="12"/>
      <c r="D198" s="13" t="s">
        <v>281</v>
      </c>
      <c r="E198" s="12"/>
      <c r="F198" s="12"/>
      <c r="G198" s="12"/>
    </row>
    <row r="199" spans="1:7" x14ac:dyDescent="0.3">
      <c r="A199" s="8" t="s">
        <v>282</v>
      </c>
      <c r="B199" s="9" t="s">
        <v>14</v>
      </c>
      <c r="C199" s="9" t="s">
        <v>68</v>
      </c>
      <c r="D199" s="13" t="s">
        <v>283</v>
      </c>
      <c r="E199" s="10">
        <v>6.7</v>
      </c>
      <c r="F199" s="10">
        <v>43.62</v>
      </c>
      <c r="G199" s="11">
        <f>ROUND(E199*F199,2)</f>
        <v>292.25</v>
      </c>
    </row>
    <row r="200" spans="1:7" ht="162" x14ac:dyDescent="0.3">
      <c r="A200" s="12"/>
      <c r="B200" s="12"/>
      <c r="C200" s="12"/>
      <c r="D200" s="13" t="s">
        <v>284</v>
      </c>
      <c r="E200" s="12"/>
      <c r="F200" s="12"/>
      <c r="G200" s="12"/>
    </row>
    <row r="201" spans="1:7" x14ac:dyDescent="0.3">
      <c r="A201" s="8" t="s">
        <v>285</v>
      </c>
      <c r="B201" s="9" t="s">
        <v>14</v>
      </c>
      <c r="C201" s="9" t="s">
        <v>4</v>
      </c>
      <c r="D201" s="13" t="s">
        <v>286</v>
      </c>
      <c r="E201" s="10">
        <v>1</v>
      </c>
      <c r="F201" s="10">
        <v>3140.44</v>
      </c>
      <c r="G201" s="11">
        <f>ROUND(E201*F201,2)</f>
        <v>3140.44</v>
      </c>
    </row>
    <row r="202" spans="1:7" ht="205.2" x14ac:dyDescent="0.3">
      <c r="A202" s="12"/>
      <c r="B202" s="12"/>
      <c r="C202" s="12"/>
      <c r="D202" s="13" t="s">
        <v>287</v>
      </c>
      <c r="E202" s="12"/>
      <c r="F202" s="12"/>
      <c r="G202" s="12"/>
    </row>
    <row r="203" spans="1:7" x14ac:dyDescent="0.3">
      <c r="A203" s="8" t="s">
        <v>288</v>
      </c>
      <c r="B203" s="9" t="s">
        <v>14</v>
      </c>
      <c r="C203" s="9" t="s">
        <v>68</v>
      </c>
      <c r="D203" s="13" t="s">
        <v>289</v>
      </c>
      <c r="E203" s="10">
        <v>486.51</v>
      </c>
      <c r="F203" s="10">
        <v>2.1800000000000002</v>
      </c>
      <c r="G203" s="11">
        <f>ROUND(E203*F203,2)</f>
        <v>1060.5899999999999</v>
      </c>
    </row>
    <row r="204" spans="1:7" ht="108" x14ac:dyDescent="0.3">
      <c r="A204" s="12"/>
      <c r="B204" s="12"/>
      <c r="C204" s="12"/>
      <c r="D204" s="13" t="s">
        <v>290</v>
      </c>
      <c r="E204" s="12"/>
      <c r="F204" s="12"/>
      <c r="G204" s="12"/>
    </row>
    <row r="205" spans="1:7" x14ac:dyDescent="0.3">
      <c r="A205" s="8" t="s">
        <v>291</v>
      </c>
      <c r="B205" s="9" t="s">
        <v>14</v>
      </c>
      <c r="C205" s="9" t="s">
        <v>68</v>
      </c>
      <c r="D205" s="13" t="s">
        <v>292</v>
      </c>
      <c r="E205" s="10">
        <v>187.35</v>
      </c>
      <c r="F205" s="10">
        <v>2.36</v>
      </c>
      <c r="G205" s="11">
        <f>ROUND(E205*F205,2)</f>
        <v>442.15</v>
      </c>
    </row>
    <row r="206" spans="1:7" ht="108" x14ac:dyDescent="0.3">
      <c r="A206" s="12"/>
      <c r="B206" s="12"/>
      <c r="C206" s="12"/>
      <c r="D206" s="13" t="s">
        <v>293</v>
      </c>
      <c r="E206" s="12"/>
      <c r="F206" s="12"/>
      <c r="G206" s="12"/>
    </row>
    <row r="207" spans="1:7" x14ac:dyDescent="0.3">
      <c r="A207" s="8" t="s">
        <v>294</v>
      </c>
      <c r="B207" s="9" t="s">
        <v>14</v>
      </c>
      <c r="C207" s="9" t="s">
        <v>68</v>
      </c>
      <c r="D207" s="13" t="s">
        <v>295</v>
      </c>
      <c r="E207" s="10">
        <v>1.34</v>
      </c>
      <c r="F207" s="10">
        <v>4.71</v>
      </c>
      <c r="G207" s="11">
        <f>ROUND(E207*F207,2)</f>
        <v>6.31</v>
      </c>
    </row>
    <row r="208" spans="1:7" ht="108" x14ac:dyDescent="0.3">
      <c r="A208" s="12"/>
      <c r="B208" s="12"/>
      <c r="C208" s="12"/>
      <c r="D208" s="13" t="s">
        <v>296</v>
      </c>
      <c r="E208" s="12"/>
      <c r="F208" s="12"/>
      <c r="G208" s="12"/>
    </row>
    <row r="209" spans="1:7" ht="21.6" x14ac:dyDescent="0.3">
      <c r="A209" s="8" t="s">
        <v>297</v>
      </c>
      <c r="B209" s="9" t="s">
        <v>14</v>
      </c>
      <c r="C209" s="9" t="s">
        <v>68</v>
      </c>
      <c r="D209" s="13" t="s">
        <v>298</v>
      </c>
      <c r="E209" s="10">
        <v>1651.41</v>
      </c>
      <c r="F209" s="10">
        <v>1.74</v>
      </c>
      <c r="G209" s="11">
        <f>ROUND(E209*F209,2)</f>
        <v>2873.45</v>
      </c>
    </row>
    <row r="210" spans="1:7" ht="129.6" x14ac:dyDescent="0.3">
      <c r="A210" s="12"/>
      <c r="B210" s="12"/>
      <c r="C210" s="12"/>
      <c r="D210" s="13" t="s">
        <v>299</v>
      </c>
      <c r="E210" s="12"/>
      <c r="F210" s="12"/>
      <c r="G210" s="12"/>
    </row>
    <row r="211" spans="1:7" ht="21.6" x14ac:dyDescent="0.3">
      <c r="A211" s="8" t="s">
        <v>300</v>
      </c>
      <c r="B211" s="9" t="s">
        <v>14</v>
      </c>
      <c r="C211" s="9" t="s">
        <v>68</v>
      </c>
      <c r="D211" s="13" t="s">
        <v>301</v>
      </c>
      <c r="E211" s="10">
        <v>587.77</v>
      </c>
      <c r="F211" s="10">
        <v>2.1800000000000002</v>
      </c>
      <c r="G211" s="11">
        <f>ROUND(E211*F211,2)</f>
        <v>1281.3399999999999</v>
      </c>
    </row>
    <row r="212" spans="1:7" ht="129.6" x14ac:dyDescent="0.3">
      <c r="A212" s="12"/>
      <c r="B212" s="12"/>
      <c r="C212" s="12"/>
      <c r="D212" s="13" t="s">
        <v>302</v>
      </c>
      <c r="E212" s="12"/>
      <c r="F212" s="12"/>
      <c r="G212" s="12"/>
    </row>
    <row r="213" spans="1:7" x14ac:dyDescent="0.3">
      <c r="A213" s="8" t="s">
        <v>303</v>
      </c>
      <c r="B213" s="9" t="s">
        <v>14</v>
      </c>
      <c r="C213" s="9" t="s">
        <v>4</v>
      </c>
      <c r="D213" s="13" t="s">
        <v>304</v>
      </c>
      <c r="E213" s="10">
        <v>17</v>
      </c>
      <c r="F213" s="10">
        <v>38.380000000000003</v>
      </c>
      <c r="G213" s="11">
        <f>ROUND(E213*F213,2)</f>
        <v>652.46</v>
      </c>
    </row>
    <row r="214" spans="1:7" ht="216" x14ac:dyDescent="0.3">
      <c r="A214" s="12"/>
      <c r="B214" s="12"/>
      <c r="C214" s="12"/>
      <c r="D214" s="13" t="s">
        <v>305</v>
      </c>
      <c r="E214" s="12"/>
      <c r="F214" s="12"/>
      <c r="G214" s="12"/>
    </row>
    <row r="215" spans="1:7" x14ac:dyDescent="0.3">
      <c r="A215" s="8" t="s">
        <v>306</v>
      </c>
      <c r="B215" s="9" t="s">
        <v>14</v>
      </c>
      <c r="C215" s="9" t="s">
        <v>4</v>
      </c>
      <c r="D215" s="13" t="s">
        <v>307</v>
      </c>
      <c r="E215" s="10">
        <v>15</v>
      </c>
      <c r="F215" s="10">
        <v>48.85</v>
      </c>
      <c r="G215" s="11">
        <f>ROUND(E215*F215,2)</f>
        <v>732.75</v>
      </c>
    </row>
    <row r="216" spans="1:7" ht="216" x14ac:dyDescent="0.3">
      <c r="A216" s="12"/>
      <c r="B216" s="12"/>
      <c r="C216" s="12"/>
      <c r="D216" s="13" t="s">
        <v>308</v>
      </c>
      <c r="E216" s="12"/>
      <c r="F216" s="12"/>
      <c r="G216" s="12"/>
    </row>
    <row r="217" spans="1:7" x14ac:dyDescent="0.3">
      <c r="A217" s="8" t="s">
        <v>309</v>
      </c>
      <c r="B217" s="9" t="s">
        <v>14</v>
      </c>
      <c r="C217" s="9" t="s">
        <v>4</v>
      </c>
      <c r="D217" s="13" t="s">
        <v>310</v>
      </c>
      <c r="E217" s="10">
        <v>10</v>
      </c>
      <c r="F217" s="10">
        <v>54.09</v>
      </c>
      <c r="G217" s="11">
        <f>ROUND(E217*F217,2)</f>
        <v>540.9</v>
      </c>
    </row>
    <row r="218" spans="1:7" ht="226.8" x14ac:dyDescent="0.3">
      <c r="A218" s="12"/>
      <c r="B218" s="12"/>
      <c r="C218" s="12"/>
      <c r="D218" s="13" t="s">
        <v>311</v>
      </c>
      <c r="E218" s="12"/>
      <c r="F218" s="12"/>
      <c r="G218" s="12"/>
    </row>
    <row r="219" spans="1:7" x14ac:dyDescent="0.3">
      <c r="A219" s="8" t="s">
        <v>312</v>
      </c>
      <c r="B219" s="9" t="s">
        <v>14</v>
      </c>
      <c r="C219" s="9" t="s">
        <v>4</v>
      </c>
      <c r="D219" s="13" t="s">
        <v>313</v>
      </c>
      <c r="E219" s="10">
        <v>3</v>
      </c>
      <c r="F219" s="10">
        <v>43.62</v>
      </c>
      <c r="G219" s="11">
        <f>ROUND(E219*F219,2)</f>
        <v>130.86000000000001</v>
      </c>
    </row>
    <row r="220" spans="1:7" ht="172.8" x14ac:dyDescent="0.3">
      <c r="A220" s="12"/>
      <c r="B220" s="12"/>
      <c r="C220" s="12"/>
      <c r="D220" s="13" t="s">
        <v>314</v>
      </c>
      <c r="E220" s="12"/>
      <c r="F220" s="12"/>
      <c r="G220" s="12"/>
    </row>
    <row r="221" spans="1:7" x14ac:dyDescent="0.3">
      <c r="A221" s="8" t="s">
        <v>315</v>
      </c>
      <c r="B221" s="9" t="s">
        <v>14</v>
      </c>
      <c r="C221" s="9" t="s">
        <v>4</v>
      </c>
      <c r="D221" s="13" t="s">
        <v>316</v>
      </c>
      <c r="E221" s="10">
        <v>1</v>
      </c>
      <c r="F221" s="10">
        <v>697.88</v>
      </c>
      <c r="G221" s="11">
        <f>ROUND(E221*F221,2)</f>
        <v>697.88</v>
      </c>
    </row>
    <row r="222" spans="1:7" ht="86.4" x14ac:dyDescent="0.3">
      <c r="A222" s="12"/>
      <c r="B222" s="12"/>
      <c r="C222" s="12"/>
      <c r="D222" s="13" t="s">
        <v>317</v>
      </c>
      <c r="E222" s="12"/>
      <c r="F222" s="12"/>
      <c r="G222" s="12"/>
    </row>
    <row r="223" spans="1:7" x14ac:dyDescent="0.3">
      <c r="A223" s="12"/>
      <c r="B223" s="12"/>
      <c r="C223" s="12"/>
      <c r="D223" s="21" t="s">
        <v>318</v>
      </c>
      <c r="E223" s="10">
        <v>1</v>
      </c>
      <c r="F223" s="15">
        <f>G195+G197+G199+G201+G203+G205+G207+G209+G211+G213+G215+G217+G219+G221</f>
        <v>13229.69</v>
      </c>
      <c r="G223" s="15">
        <f>ROUND(E223*F223,2)</f>
        <v>13229.69</v>
      </c>
    </row>
    <row r="224" spans="1:7" ht="1.05" customHeight="1" x14ac:dyDescent="0.3">
      <c r="A224" s="16"/>
      <c r="B224" s="16"/>
      <c r="C224" s="16"/>
      <c r="D224" s="22"/>
      <c r="E224" s="16"/>
      <c r="F224" s="16"/>
      <c r="G224" s="16"/>
    </row>
    <row r="225" spans="1:7" x14ac:dyDescent="0.3">
      <c r="A225" s="17" t="s">
        <v>319</v>
      </c>
      <c r="B225" s="17" t="s">
        <v>10</v>
      </c>
      <c r="C225" s="17" t="s">
        <v>11</v>
      </c>
      <c r="D225" s="23" t="s">
        <v>320</v>
      </c>
      <c r="E225" s="18">
        <f>E234</f>
        <v>1</v>
      </c>
      <c r="F225" s="18">
        <f>F234</f>
        <v>11078.23</v>
      </c>
      <c r="G225" s="18">
        <f>G234</f>
        <v>11078.23</v>
      </c>
    </row>
    <row r="226" spans="1:7" x14ac:dyDescent="0.3">
      <c r="A226" s="8" t="s">
        <v>321</v>
      </c>
      <c r="B226" s="9" t="s">
        <v>14</v>
      </c>
      <c r="C226" s="9" t="s">
        <v>4</v>
      </c>
      <c r="D226" s="13" t="s">
        <v>322</v>
      </c>
      <c r="E226" s="10">
        <v>12</v>
      </c>
      <c r="F226" s="10">
        <v>61.06</v>
      </c>
      <c r="G226" s="11">
        <f>ROUND(E226*F226,2)</f>
        <v>732.72</v>
      </c>
    </row>
    <row r="227" spans="1:7" ht="118.8" x14ac:dyDescent="0.3">
      <c r="A227" s="12"/>
      <c r="B227" s="12"/>
      <c r="C227" s="12"/>
      <c r="D227" s="13" t="s">
        <v>323</v>
      </c>
      <c r="E227" s="12"/>
      <c r="F227" s="12"/>
      <c r="G227" s="12"/>
    </row>
    <row r="228" spans="1:7" x14ac:dyDescent="0.3">
      <c r="A228" s="8" t="s">
        <v>324</v>
      </c>
      <c r="B228" s="9" t="s">
        <v>14</v>
      </c>
      <c r="C228" s="9" t="s">
        <v>4</v>
      </c>
      <c r="D228" s="13" t="s">
        <v>325</v>
      </c>
      <c r="E228" s="10">
        <v>7</v>
      </c>
      <c r="F228" s="10">
        <v>71.53</v>
      </c>
      <c r="G228" s="11">
        <f>ROUND(E228*F228,2)</f>
        <v>500.71</v>
      </c>
    </row>
    <row r="229" spans="1:7" ht="118.8" x14ac:dyDescent="0.3">
      <c r="A229" s="12"/>
      <c r="B229" s="12"/>
      <c r="C229" s="12"/>
      <c r="D229" s="13" t="s">
        <v>326</v>
      </c>
      <c r="E229" s="12"/>
      <c r="F229" s="12"/>
      <c r="G229" s="12"/>
    </row>
    <row r="230" spans="1:7" x14ac:dyDescent="0.3">
      <c r="A230" s="8" t="s">
        <v>327</v>
      </c>
      <c r="B230" s="9" t="s">
        <v>14</v>
      </c>
      <c r="C230" s="9" t="s">
        <v>4</v>
      </c>
      <c r="D230" s="13" t="s">
        <v>328</v>
      </c>
      <c r="E230" s="10">
        <v>79.319999999999993</v>
      </c>
      <c r="F230" s="10">
        <v>87.23</v>
      </c>
      <c r="G230" s="11">
        <f>ROUND(E230*F230,2)</f>
        <v>6919.08</v>
      </c>
    </row>
    <row r="231" spans="1:7" ht="129.6" x14ac:dyDescent="0.3">
      <c r="A231" s="12"/>
      <c r="B231" s="12"/>
      <c r="C231" s="12"/>
      <c r="D231" s="13" t="s">
        <v>329</v>
      </c>
      <c r="E231" s="12"/>
      <c r="F231" s="12"/>
      <c r="G231" s="12"/>
    </row>
    <row r="232" spans="1:7" x14ac:dyDescent="0.3">
      <c r="A232" s="8" t="s">
        <v>330</v>
      </c>
      <c r="B232" s="9" t="s">
        <v>14</v>
      </c>
      <c r="C232" s="9" t="s">
        <v>4</v>
      </c>
      <c r="D232" s="13" t="s">
        <v>331</v>
      </c>
      <c r="E232" s="10">
        <v>25.8</v>
      </c>
      <c r="F232" s="10">
        <v>113.4</v>
      </c>
      <c r="G232" s="11">
        <f>ROUND(E232*F232,2)</f>
        <v>2925.72</v>
      </c>
    </row>
    <row r="233" spans="1:7" ht="129.6" x14ac:dyDescent="0.3">
      <c r="A233" s="12"/>
      <c r="B233" s="12"/>
      <c r="C233" s="12"/>
      <c r="D233" s="13" t="s">
        <v>332</v>
      </c>
      <c r="E233" s="12"/>
      <c r="F233" s="12"/>
      <c r="G233" s="12"/>
    </row>
    <row r="234" spans="1:7" x14ac:dyDescent="0.3">
      <c r="A234" s="12"/>
      <c r="B234" s="12"/>
      <c r="C234" s="12"/>
      <c r="D234" s="21" t="s">
        <v>333</v>
      </c>
      <c r="E234" s="10">
        <v>1</v>
      </c>
      <c r="F234" s="15">
        <f>G226+G228+G230+G232</f>
        <v>11078.23</v>
      </c>
      <c r="G234" s="15">
        <f>ROUND(E234*F234,2)</f>
        <v>11078.23</v>
      </c>
    </row>
    <row r="235" spans="1:7" ht="1.05" customHeight="1" x14ac:dyDescent="0.3">
      <c r="A235" s="16"/>
      <c r="B235" s="16"/>
      <c r="C235" s="16"/>
      <c r="D235" s="22"/>
      <c r="E235" s="16"/>
      <c r="F235" s="16"/>
      <c r="G235" s="16"/>
    </row>
    <row r="236" spans="1:7" x14ac:dyDescent="0.3">
      <c r="A236" s="17" t="s">
        <v>334</v>
      </c>
      <c r="B236" s="17" t="s">
        <v>10</v>
      </c>
      <c r="C236" s="17" t="s">
        <v>11</v>
      </c>
      <c r="D236" s="23" t="s">
        <v>335</v>
      </c>
      <c r="E236" s="18">
        <f>E247</f>
        <v>1</v>
      </c>
      <c r="F236" s="18">
        <f>F247</f>
        <v>1270.56</v>
      </c>
      <c r="G236" s="18">
        <f>G247</f>
        <v>1270.56</v>
      </c>
    </row>
    <row r="237" spans="1:7" x14ac:dyDescent="0.3">
      <c r="A237" s="8" t="s">
        <v>336</v>
      </c>
      <c r="B237" s="9" t="s">
        <v>14</v>
      </c>
      <c r="C237" s="9" t="s">
        <v>4</v>
      </c>
      <c r="D237" s="13" t="s">
        <v>337</v>
      </c>
      <c r="E237" s="10">
        <v>7</v>
      </c>
      <c r="F237" s="10">
        <v>124.29</v>
      </c>
      <c r="G237" s="11">
        <f>ROUND(E237*F237,2)</f>
        <v>870.03</v>
      </c>
    </row>
    <row r="238" spans="1:7" ht="183.6" x14ac:dyDescent="0.3">
      <c r="A238" s="12"/>
      <c r="B238" s="12"/>
      <c r="C238" s="12"/>
      <c r="D238" s="13" t="s">
        <v>338</v>
      </c>
      <c r="E238" s="12"/>
      <c r="F238" s="12"/>
      <c r="G238" s="12"/>
    </row>
    <row r="239" spans="1:7" x14ac:dyDescent="0.3">
      <c r="A239" s="8" t="s">
        <v>339</v>
      </c>
      <c r="B239" s="9" t="s">
        <v>14</v>
      </c>
      <c r="C239" s="9" t="s">
        <v>4</v>
      </c>
      <c r="D239" s="13" t="s">
        <v>340</v>
      </c>
      <c r="E239" s="10">
        <v>3</v>
      </c>
      <c r="F239" s="10">
        <v>17.22</v>
      </c>
      <c r="G239" s="11">
        <f>ROUND(E239*F239,2)</f>
        <v>51.66</v>
      </c>
    </row>
    <row r="240" spans="1:7" ht="108" x14ac:dyDescent="0.3">
      <c r="A240" s="12"/>
      <c r="B240" s="12"/>
      <c r="C240" s="12"/>
      <c r="D240" s="13" t="s">
        <v>341</v>
      </c>
      <c r="E240" s="12"/>
      <c r="F240" s="12"/>
      <c r="G240" s="12"/>
    </row>
    <row r="241" spans="1:7" x14ac:dyDescent="0.3">
      <c r="A241" s="8" t="s">
        <v>342</v>
      </c>
      <c r="B241" s="9" t="s">
        <v>14</v>
      </c>
      <c r="C241" s="9" t="s">
        <v>4</v>
      </c>
      <c r="D241" s="13" t="s">
        <v>343</v>
      </c>
      <c r="E241" s="10">
        <v>3</v>
      </c>
      <c r="F241" s="10">
        <v>17.22</v>
      </c>
      <c r="G241" s="11">
        <f>ROUND(E241*F241,2)</f>
        <v>51.66</v>
      </c>
    </row>
    <row r="242" spans="1:7" ht="108" x14ac:dyDescent="0.3">
      <c r="A242" s="12"/>
      <c r="B242" s="12"/>
      <c r="C242" s="12"/>
      <c r="D242" s="13" t="s">
        <v>344</v>
      </c>
      <c r="E242" s="12"/>
      <c r="F242" s="12"/>
      <c r="G242" s="12"/>
    </row>
    <row r="243" spans="1:7" x14ac:dyDescent="0.3">
      <c r="A243" s="8" t="s">
        <v>345</v>
      </c>
      <c r="B243" s="9" t="s">
        <v>14</v>
      </c>
      <c r="C243" s="9" t="s">
        <v>4</v>
      </c>
      <c r="D243" s="13" t="s">
        <v>346</v>
      </c>
      <c r="E243" s="10">
        <v>2</v>
      </c>
      <c r="F243" s="10">
        <v>89.38</v>
      </c>
      <c r="G243" s="11">
        <f>ROUND(E243*F243,2)</f>
        <v>178.76</v>
      </c>
    </row>
    <row r="244" spans="1:7" ht="129.6" x14ac:dyDescent="0.3">
      <c r="A244" s="12"/>
      <c r="B244" s="12"/>
      <c r="C244" s="12"/>
      <c r="D244" s="13" t="s">
        <v>347</v>
      </c>
      <c r="E244" s="12"/>
      <c r="F244" s="12"/>
      <c r="G244" s="12"/>
    </row>
    <row r="245" spans="1:7" x14ac:dyDescent="0.3">
      <c r="A245" s="8" t="s">
        <v>348</v>
      </c>
      <c r="B245" s="9" t="s">
        <v>14</v>
      </c>
      <c r="C245" s="9" t="s">
        <v>4</v>
      </c>
      <c r="D245" s="13" t="s">
        <v>349</v>
      </c>
      <c r="E245" s="10">
        <v>1</v>
      </c>
      <c r="F245" s="10">
        <v>118.45</v>
      </c>
      <c r="G245" s="11">
        <f>ROUND(E245*F245,2)</f>
        <v>118.45</v>
      </c>
    </row>
    <row r="246" spans="1:7" ht="108" x14ac:dyDescent="0.3">
      <c r="A246" s="12"/>
      <c r="B246" s="12"/>
      <c r="C246" s="12"/>
      <c r="D246" s="13" t="s">
        <v>350</v>
      </c>
      <c r="E246" s="12"/>
      <c r="F246" s="12"/>
      <c r="G246" s="12"/>
    </row>
    <row r="247" spans="1:7" x14ac:dyDescent="0.3">
      <c r="A247" s="12"/>
      <c r="B247" s="12"/>
      <c r="C247" s="12"/>
      <c r="D247" s="21" t="s">
        <v>351</v>
      </c>
      <c r="E247" s="10">
        <v>1</v>
      </c>
      <c r="F247" s="15">
        <f>G237+G239+G241+G243+G245</f>
        <v>1270.56</v>
      </c>
      <c r="G247" s="15">
        <f>ROUND(E247*F247,2)</f>
        <v>1270.56</v>
      </c>
    </row>
    <row r="248" spans="1:7" ht="1.05" customHeight="1" x14ac:dyDescent="0.3">
      <c r="A248" s="16"/>
      <c r="B248" s="16"/>
      <c r="C248" s="16"/>
      <c r="D248" s="22"/>
      <c r="E248" s="16"/>
      <c r="F248" s="16"/>
      <c r="G248" s="16"/>
    </row>
    <row r="249" spans="1:7" x14ac:dyDescent="0.3">
      <c r="A249" s="12"/>
      <c r="B249" s="12"/>
      <c r="C249" s="12"/>
      <c r="D249" s="21" t="s">
        <v>352</v>
      </c>
      <c r="E249" s="14">
        <v>1</v>
      </c>
      <c r="F249" s="15">
        <f>G121+G142+G155+G194+G225+G236</f>
        <v>80287.740000000005</v>
      </c>
      <c r="G249" s="15">
        <f>ROUND(E249*F249,2)</f>
        <v>80287.740000000005</v>
      </c>
    </row>
    <row r="250" spans="1:7" ht="1.05" customHeight="1" x14ac:dyDescent="0.3">
      <c r="A250" s="16"/>
      <c r="B250" s="16"/>
      <c r="C250" s="16"/>
      <c r="D250" s="22"/>
      <c r="E250" s="16"/>
      <c r="F250" s="16"/>
      <c r="G250" s="16"/>
    </row>
    <row r="251" spans="1:7" x14ac:dyDescent="0.3">
      <c r="A251" s="5" t="s">
        <v>353</v>
      </c>
      <c r="B251" s="5" t="s">
        <v>10</v>
      </c>
      <c r="C251" s="5" t="s">
        <v>11</v>
      </c>
      <c r="D251" s="20" t="s">
        <v>354</v>
      </c>
      <c r="E251" s="6">
        <f>E266</f>
        <v>1</v>
      </c>
      <c r="F251" s="7">
        <f>F266</f>
        <v>27299.919999999998</v>
      </c>
      <c r="G251" s="7">
        <f>G266</f>
        <v>27299.919999999998</v>
      </c>
    </row>
    <row r="252" spans="1:7" x14ac:dyDescent="0.3">
      <c r="A252" s="8" t="s">
        <v>355</v>
      </c>
      <c r="B252" s="9" t="s">
        <v>14</v>
      </c>
      <c r="C252" s="9" t="s">
        <v>4</v>
      </c>
      <c r="D252" s="13" t="s">
        <v>356</v>
      </c>
      <c r="E252" s="10">
        <v>2</v>
      </c>
      <c r="F252" s="10">
        <v>476.12</v>
      </c>
      <c r="G252" s="11">
        <f>ROUND(E252*F252,2)</f>
        <v>952.24</v>
      </c>
    </row>
    <row r="253" spans="1:7" ht="108" x14ac:dyDescent="0.3">
      <c r="A253" s="12"/>
      <c r="B253" s="12"/>
      <c r="C253" s="12"/>
      <c r="D253" s="13" t="s">
        <v>357</v>
      </c>
      <c r="E253" s="12"/>
      <c r="F253" s="12"/>
      <c r="G253" s="12"/>
    </row>
    <row r="254" spans="1:7" ht="21.6" x14ac:dyDescent="0.3">
      <c r="A254" s="8" t="s">
        <v>358</v>
      </c>
      <c r="B254" s="9" t="s">
        <v>14</v>
      </c>
      <c r="C254" s="9" t="s">
        <v>4</v>
      </c>
      <c r="D254" s="13" t="s">
        <v>359</v>
      </c>
      <c r="E254" s="10">
        <v>2</v>
      </c>
      <c r="F254" s="10">
        <v>313.73</v>
      </c>
      <c r="G254" s="11">
        <f>ROUND(E254*F254,2)</f>
        <v>627.46</v>
      </c>
    </row>
    <row r="255" spans="1:7" ht="140.4" x14ac:dyDescent="0.3">
      <c r="A255" s="12"/>
      <c r="B255" s="12"/>
      <c r="C255" s="12"/>
      <c r="D255" s="13" t="s">
        <v>360</v>
      </c>
      <c r="E255" s="12"/>
      <c r="F255" s="12"/>
      <c r="G255" s="12"/>
    </row>
    <row r="256" spans="1:7" x14ac:dyDescent="0.3">
      <c r="A256" s="8" t="s">
        <v>361</v>
      </c>
      <c r="B256" s="9" t="s">
        <v>14</v>
      </c>
      <c r="C256" s="9" t="s">
        <v>4</v>
      </c>
      <c r="D256" s="13" t="s">
        <v>362</v>
      </c>
      <c r="E256" s="10">
        <v>2</v>
      </c>
      <c r="F256" s="10">
        <v>230.3</v>
      </c>
      <c r="G256" s="11">
        <f>ROUND(E256*F256,2)</f>
        <v>460.6</v>
      </c>
    </row>
    <row r="257" spans="1:7" ht="64.8" x14ac:dyDescent="0.3">
      <c r="A257" s="12"/>
      <c r="B257" s="12"/>
      <c r="C257" s="12"/>
      <c r="D257" s="13" t="s">
        <v>363</v>
      </c>
      <c r="E257" s="12"/>
      <c r="F257" s="12"/>
      <c r="G257" s="12"/>
    </row>
    <row r="258" spans="1:7" x14ac:dyDescent="0.3">
      <c r="A258" s="8" t="s">
        <v>364</v>
      </c>
      <c r="B258" s="9" t="s">
        <v>14</v>
      </c>
      <c r="C258" s="9" t="s">
        <v>4</v>
      </c>
      <c r="D258" s="13" t="s">
        <v>365</v>
      </c>
      <c r="E258" s="10">
        <v>1</v>
      </c>
      <c r="F258" s="10">
        <v>3695.25</v>
      </c>
      <c r="G258" s="11">
        <f>ROUND(E258*F258,2)</f>
        <v>3695.25</v>
      </c>
    </row>
    <row r="259" spans="1:7" ht="86.4" x14ac:dyDescent="0.3">
      <c r="A259" s="12"/>
      <c r="B259" s="12"/>
      <c r="C259" s="12"/>
      <c r="D259" s="13" t="s">
        <v>366</v>
      </c>
      <c r="E259" s="12"/>
      <c r="F259" s="12"/>
      <c r="G259" s="12"/>
    </row>
    <row r="260" spans="1:7" x14ac:dyDescent="0.3">
      <c r="A260" s="8" t="s">
        <v>367</v>
      </c>
      <c r="B260" s="9" t="s">
        <v>14</v>
      </c>
      <c r="C260" s="9" t="s">
        <v>4</v>
      </c>
      <c r="D260" s="13" t="s">
        <v>368</v>
      </c>
      <c r="E260" s="10">
        <v>1</v>
      </c>
      <c r="F260" s="10">
        <v>5576.03</v>
      </c>
      <c r="G260" s="11">
        <f>ROUND(E260*F260,2)</f>
        <v>5576.03</v>
      </c>
    </row>
    <row r="261" spans="1:7" ht="194.4" x14ac:dyDescent="0.3">
      <c r="A261" s="12"/>
      <c r="B261" s="12"/>
      <c r="C261" s="12"/>
      <c r="D261" s="13" t="s">
        <v>369</v>
      </c>
      <c r="E261" s="12"/>
      <c r="F261" s="12"/>
      <c r="G261" s="12"/>
    </row>
    <row r="262" spans="1:7" x14ac:dyDescent="0.3">
      <c r="A262" s="8" t="s">
        <v>370</v>
      </c>
      <c r="B262" s="9" t="s">
        <v>14</v>
      </c>
      <c r="C262" s="9" t="s">
        <v>4</v>
      </c>
      <c r="D262" s="13" t="s">
        <v>371</v>
      </c>
      <c r="E262" s="10">
        <v>1</v>
      </c>
      <c r="F262" s="10">
        <v>5537.65</v>
      </c>
      <c r="G262" s="11">
        <f>ROUND(E262*F262,2)</f>
        <v>5537.65</v>
      </c>
    </row>
    <row r="263" spans="1:7" ht="43.2" x14ac:dyDescent="0.3">
      <c r="A263" s="12"/>
      <c r="B263" s="12"/>
      <c r="C263" s="12"/>
      <c r="D263" s="13" t="s">
        <v>372</v>
      </c>
      <c r="E263" s="12"/>
      <c r="F263" s="12"/>
      <c r="G263" s="12"/>
    </row>
    <row r="264" spans="1:7" x14ac:dyDescent="0.3">
      <c r="A264" s="8" t="s">
        <v>373</v>
      </c>
      <c r="B264" s="9" t="s">
        <v>14</v>
      </c>
      <c r="C264" s="9" t="s">
        <v>4</v>
      </c>
      <c r="D264" s="13" t="s">
        <v>374</v>
      </c>
      <c r="E264" s="10">
        <v>1</v>
      </c>
      <c r="F264" s="10">
        <v>10450.69</v>
      </c>
      <c r="G264" s="11">
        <f>ROUND(E264*F264,2)</f>
        <v>10450.69</v>
      </c>
    </row>
    <row r="265" spans="1:7" ht="64.8" x14ac:dyDescent="0.3">
      <c r="A265" s="12"/>
      <c r="B265" s="12"/>
      <c r="C265" s="12"/>
      <c r="D265" s="13" t="s">
        <v>375</v>
      </c>
      <c r="E265" s="12"/>
      <c r="F265" s="12"/>
      <c r="G265" s="12"/>
    </row>
    <row r="266" spans="1:7" x14ac:dyDescent="0.3">
      <c r="A266" s="12"/>
      <c r="B266" s="12"/>
      <c r="C266" s="12"/>
      <c r="D266" s="21" t="s">
        <v>376</v>
      </c>
      <c r="E266" s="14">
        <v>1</v>
      </c>
      <c r="F266" s="15">
        <f>G252+G254+G256+G258+G260+G262+G264</f>
        <v>27299.919999999998</v>
      </c>
      <c r="G266" s="15">
        <f>ROUND(E266*F266,2)</f>
        <v>27299.919999999998</v>
      </c>
    </row>
    <row r="267" spans="1:7" ht="1.05" customHeight="1" x14ac:dyDescent="0.3">
      <c r="A267" s="16"/>
      <c r="B267" s="16"/>
      <c r="C267" s="16"/>
      <c r="D267" s="22"/>
      <c r="E267" s="16"/>
      <c r="F267" s="16"/>
      <c r="G267" s="16"/>
    </row>
    <row r="268" spans="1:7" x14ac:dyDescent="0.3">
      <c r="A268" s="5" t="s">
        <v>377</v>
      </c>
      <c r="B268" s="5" t="s">
        <v>10</v>
      </c>
      <c r="C268" s="5" t="s">
        <v>11</v>
      </c>
      <c r="D268" s="20" t="s">
        <v>378</v>
      </c>
      <c r="E268" s="6">
        <f>E273</f>
        <v>1</v>
      </c>
      <c r="F268" s="7">
        <f>F273</f>
        <v>2791.51</v>
      </c>
      <c r="G268" s="7">
        <f>G273</f>
        <v>2791.51</v>
      </c>
    </row>
    <row r="269" spans="1:7" ht="21.6" x14ac:dyDescent="0.3">
      <c r="A269" s="8" t="s">
        <v>379</v>
      </c>
      <c r="B269" s="9" t="s">
        <v>14</v>
      </c>
      <c r="C269" s="9" t="s">
        <v>28</v>
      </c>
      <c r="D269" s="13" t="s">
        <v>380</v>
      </c>
      <c r="E269" s="10">
        <v>1</v>
      </c>
      <c r="F269" s="10">
        <v>697.88</v>
      </c>
      <c r="G269" s="11">
        <f>ROUND(E269*F269,2)</f>
        <v>697.88</v>
      </c>
    </row>
    <row r="270" spans="1:7" ht="97.2" x14ac:dyDescent="0.3">
      <c r="A270" s="12"/>
      <c r="B270" s="12"/>
      <c r="C270" s="12"/>
      <c r="D270" s="13" t="s">
        <v>381</v>
      </c>
      <c r="E270" s="12"/>
      <c r="F270" s="12"/>
      <c r="G270" s="12"/>
    </row>
    <row r="271" spans="1:7" x14ac:dyDescent="0.3">
      <c r="A271" s="8" t="s">
        <v>382</v>
      </c>
      <c r="B271" s="9" t="s">
        <v>14</v>
      </c>
      <c r="C271" s="9" t="s">
        <v>28</v>
      </c>
      <c r="D271" s="13" t="s">
        <v>383</v>
      </c>
      <c r="E271" s="10">
        <v>1</v>
      </c>
      <c r="F271" s="10">
        <v>2093.63</v>
      </c>
      <c r="G271" s="11">
        <f>ROUND(E271*F271,2)</f>
        <v>2093.63</v>
      </c>
    </row>
    <row r="272" spans="1:7" ht="64.8" x14ac:dyDescent="0.3">
      <c r="A272" s="12"/>
      <c r="B272" s="12"/>
      <c r="C272" s="12"/>
      <c r="D272" s="13" t="s">
        <v>384</v>
      </c>
      <c r="E272" s="12"/>
      <c r="F272" s="12"/>
      <c r="G272" s="12"/>
    </row>
    <row r="273" spans="1:7" x14ac:dyDescent="0.3">
      <c r="A273" s="12"/>
      <c r="B273" s="12"/>
      <c r="C273" s="12"/>
      <c r="D273" s="21" t="s">
        <v>385</v>
      </c>
      <c r="E273" s="14">
        <v>1</v>
      </c>
      <c r="F273" s="15">
        <f>G269+G271</f>
        <v>2791.51</v>
      </c>
      <c r="G273" s="15">
        <f>ROUND(E273*F273,2)</f>
        <v>2791.51</v>
      </c>
    </row>
    <row r="274" spans="1:7" ht="1.05" customHeight="1" x14ac:dyDescent="0.3">
      <c r="A274" s="16"/>
      <c r="B274" s="16"/>
      <c r="C274" s="16"/>
      <c r="D274" s="22"/>
      <c r="E274" s="16"/>
      <c r="F274" s="16"/>
      <c r="G274" s="16"/>
    </row>
    <row r="275" spans="1:7" x14ac:dyDescent="0.3">
      <c r="A275" s="5" t="s">
        <v>386</v>
      </c>
      <c r="B275" s="5" t="s">
        <v>10</v>
      </c>
      <c r="C275" s="5" t="s">
        <v>11</v>
      </c>
      <c r="D275" s="20" t="s">
        <v>387</v>
      </c>
      <c r="E275" s="6">
        <f>E278</f>
        <v>1</v>
      </c>
      <c r="F275" s="7">
        <f>F278</f>
        <v>2617.11</v>
      </c>
      <c r="G275" s="7">
        <f>G278</f>
        <v>2617.11</v>
      </c>
    </row>
    <row r="276" spans="1:7" x14ac:dyDescent="0.3">
      <c r="A276" s="8" t="s">
        <v>388</v>
      </c>
      <c r="B276" s="9" t="s">
        <v>14</v>
      </c>
      <c r="C276" s="9" t="s">
        <v>28</v>
      </c>
      <c r="D276" s="13" t="s">
        <v>387</v>
      </c>
      <c r="E276" s="10">
        <v>1</v>
      </c>
      <c r="F276" s="10">
        <v>2617.11</v>
      </c>
      <c r="G276" s="11">
        <f>ROUND(E276*F276,2)</f>
        <v>2617.11</v>
      </c>
    </row>
    <row r="277" spans="1:7" ht="129.6" x14ac:dyDescent="0.3">
      <c r="A277" s="12"/>
      <c r="B277" s="12"/>
      <c r="C277" s="12"/>
      <c r="D277" s="13" t="s">
        <v>389</v>
      </c>
      <c r="E277" s="12"/>
      <c r="F277" s="12"/>
      <c r="G277" s="12"/>
    </row>
    <row r="278" spans="1:7" x14ac:dyDescent="0.3">
      <c r="A278" s="12"/>
      <c r="B278" s="12"/>
      <c r="C278" s="12"/>
      <c r="D278" s="21" t="s">
        <v>390</v>
      </c>
      <c r="E278" s="14">
        <v>1</v>
      </c>
      <c r="F278" s="15">
        <f>G276</f>
        <v>2617.11</v>
      </c>
      <c r="G278" s="15">
        <f>ROUND(E278*F278,2)</f>
        <v>2617.11</v>
      </c>
    </row>
    <row r="279" spans="1:7" ht="1.05" customHeight="1" x14ac:dyDescent="0.3">
      <c r="A279" s="16"/>
      <c r="B279" s="16"/>
      <c r="C279" s="16"/>
      <c r="D279" s="22"/>
      <c r="E279" s="16"/>
      <c r="F279" s="16"/>
      <c r="G279" s="16"/>
    </row>
    <row r="280" spans="1:7" x14ac:dyDescent="0.3">
      <c r="A280" s="12"/>
      <c r="B280" s="12"/>
      <c r="C280" s="12"/>
      <c r="D280" s="21" t="s">
        <v>391</v>
      </c>
      <c r="E280" s="14">
        <v>1</v>
      </c>
      <c r="F280" s="15">
        <f>G4+G17+G36+G53+G64+G69+G90+G101+G106+G113+G120+G251+G268+G275</f>
        <v>250561.19</v>
      </c>
      <c r="G280" s="15">
        <f>ROUND(E280*F280,2)</f>
        <v>250561.19</v>
      </c>
    </row>
    <row r="281" spans="1:7" ht="1.05" customHeight="1" x14ac:dyDescent="0.3">
      <c r="A281" s="16"/>
      <c r="B281" s="16"/>
      <c r="C281" s="16"/>
      <c r="D281" s="22"/>
      <c r="E281" s="16"/>
      <c r="F281" s="16"/>
      <c r="G281" s="16"/>
    </row>
  </sheetData>
  <dataValidations count="1">
    <dataValidation type="list" allowBlank="1" showInputMessage="1" showErrorMessage="1" sqref="B4:B281" xr:uid="{489148F5-BA6C-4A96-81AF-9EF7642D00DE}">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Fernandez</dc:creator>
  <cp:lastModifiedBy>Marta  Fernandez</cp:lastModifiedBy>
  <dcterms:created xsi:type="dcterms:W3CDTF">2026-02-27T11:01:31Z</dcterms:created>
  <dcterms:modified xsi:type="dcterms:W3CDTF">2026-02-27T11:02:28Z</dcterms:modified>
</cp:coreProperties>
</file>