
<file path=[Content_Types].xml><?xml version="1.0" encoding="utf-8"?>
<Types xmlns="http://schemas.openxmlformats.org/package/2006/content-type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obrasyugo.sharepoint.com/sites/Presupuestos/Documentos compartidos/0000 - PTOS/2026/EROSKI/Madrid - El Vellón - Abarejo 1/PTO 021-26 V1/"/>
    </mc:Choice>
  </mc:AlternateContent>
  <xr:revisionPtr revIDLastSave="210" documentId="8_{32E0267C-ECDF-455B-AD25-17573EC7D7F9}" xr6:coauthVersionLast="47" xr6:coauthVersionMax="47" xr10:uidLastSave="{098D48CA-1658-4BC2-9158-32A2290E2992}"/>
  <bookViews>
    <workbookView xWindow="-108" yWindow="-108" windowWidth="23256" windowHeight="12576" xr2:uid="{3019F1B8-261E-4060-9766-7DF0AA7DCE9F}"/>
  </bookViews>
  <sheets>
    <sheet name="Hoja1" sheetId="1" r:id="rId1"/>
  </sheets>
  <definedNames>
    <definedName name="_xlnm._FilterDatabase" localSheetId="0" hidden="1">Hoja1!$L$1:$L$1143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54" i="1" l="1"/>
  <c r="K1134" i="1"/>
  <c r="L1135" i="1"/>
  <c r="J1137" i="1"/>
  <c r="K1138" i="1" s="1"/>
  <c r="K1126" i="1"/>
  <c r="L1127" i="1"/>
  <c r="J1129" i="1"/>
  <c r="K1130" i="1" s="1"/>
  <c r="K1031" i="1"/>
  <c r="K1076" i="1"/>
  <c r="L1117" i="1"/>
  <c r="J1119" i="1"/>
  <c r="K1120" i="1" s="1"/>
  <c r="L1112" i="1"/>
  <c r="J1114" i="1"/>
  <c r="K1115" i="1" s="1"/>
  <c r="L1107" i="1"/>
  <c r="J1109" i="1"/>
  <c r="K1110" i="1" s="1"/>
  <c r="K1107" i="1" s="1"/>
  <c r="L1102" i="1"/>
  <c r="J1104" i="1"/>
  <c r="K1105" i="1" s="1"/>
  <c r="L1097" i="1"/>
  <c r="J1099" i="1"/>
  <c r="K1100" i="1" s="1"/>
  <c r="L1092" i="1"/>
  <c r="J1094" i="1"/>
  <c r="K1095" i="1" s="1"/>
  <c r="M1095" i="1" s="1"/>
  <c r="M1092" i="1" s="1"/>
  <c r="L1087" i="1"/>
  <c r="J1089" i="1"/>
  <c r="K1090" i="1" s="1"/>
  <c r="K1087" i="1" s="1"/>
  <c r="L1082" i="1"/>
  <c r="J1084" i="1"/>
  <c r="K1085" i="1" s="1"/>
  <c r="L1077" i="1"/>
  <c r="J1079" i="1"/>
  <c r="K1080" i="1" s="1"/>
  <c r="K1032" i="1"/>
  <c r="L1069" i="1"/>
  <c r="J1071" i="1"/>
  <c r="K1072" i="1" s="1"/>
  <c r="L1064" i="1"/>
  <c r="J1066" i="1"/>
  <c r="K1067" i="1" s="1"/>
  <c r="K1064" i="1" s="1"/>
  <c r="L1059" i="1"/>
  <c r="J1061" i="1"/>
  <c r="K1062" i="1" s="1"/>
  <c r="L1053" i="1"/>
  <c r="J1056" i="1"/>
  <c r="J1055" i="1"/>
  <c r="L1048" i="1"/>
  <c r="J1050" i="1"/>
  <c r="K1051" i="1" s="1"/>
  <c r="K1048" i="1" s="1"/>
  <c r="L1043" i="1"/>
  <c r="J1045" i="1"/>
  <c r="K1046" i="1" s="1"/>
  <c r="L1038" i="1"/>
  <c r="J1040" i="1"/>
  <c r="K1041" i="1" s="1"/>
  <c r="L1033" i="1"/>
  <c r="J1035" i="1"/>
  <c r="K1036" i="1" s="1"/>
  <c r="K427" i="1"/>
  <c r="K952" i="1"/>
  <c r="K977" i="1"/>
  <c r="L1020" i="1"/>
  <c r="J1022" i="1"/>
  <c r="K1023" i="1" s="1"/>
  <c r="L1015" i="1"/>
  <c r="J1017" i="1"/>
  <c r="K1018" i="1" s="1"/>
  <c r="K1015" i="1" s="1"/>
  <c r="L1009" i="1"/>
  <c r="J1012" i="1"/>
  <c r="J1011" i="1"/>
  <c r="L1004" i="1"/>
  <c r="J1006" i="1"/>
  <c r="K1007" i="1" s="1"/>
  <c r="L999" i="1"/>
  <c r="J1001" i="1"/>
  <c r="K1002" i="1" s="1"/>
  <c r="K999" i="1" s="1"/>
  <c r="L994" i="1"/>
  <c r="J996" i="1"/>
  <c r="K997" i="1" s="1"/>
  <c r="L989" i="1"/>
  <c r="J991" i="1"/>
  <c r="K992" i="1" s="1"/>
  <c r="L983" i="1"/>
  <c r="J986" i="1"/>
  <c r="J985" i="1"/>
  <c r="L978" i="1"/>
  <c r="J980" i="1"/>
  <c r="K981" i="1" s="1"/>
  <c r="K953" i="1"/>
  <c r="L970" i="1"/>
  <c r="J972" i="1"/>
  <c r="K973" i="1" s="1"/>
  <c r="L965" i="1"/>
  <c r="J967" i="1"/>
  <c r="K968" i="1" s="1"/>
  <c r="L960" i="1"/>
  <c r="J962" i="1"/>
  <c r="K963" i="1" s="1"/>
  <c r="K960" i="1" s="1"/>
  <c r="J957" i="1"/>
  <c r="J956" i="1"/>
  <c r="K665" i="1"/>
  <c r="K927" i="1"/>
  <c r="L943" i="1"/>
  <c r="J945" i="1"/>
  <c r="K946" i="1" s="1"/>
  <c r="L938" i="1"/>
  <c r="J940" i="1"/>
  <c r="K941" i="1" s="1"/>
  <c r="K938" i="1" s="1"/>
  <c r="L933" i="1"/>
  <c r="J935" i="1"/>
  <c r="K936" i="1" s="1"/>
  <c r="K933" i="1" s="1"/>
  <c r="L928" i="1"/>
  <c r="J930" i="1"/>
  <c r="K931" i="1" s="1"/>
  <c r="K919" i="1"/>
  <c r="L920" i="1"/>
  <c r="J922" i="1"/>
  <c r="K923" i="1" s="1"/>
  <c r="K911" i="1"/>
  <c r="L912" i="1"/>
  <c r="J914" i="1"/>
  <c r="K915" i="1" s="1"/>
  <c r="K878" i="1"/>
  <c r="L902" i="1"/>
  <c r="J906" i="1"/>
  <c r="J905" i="1"/>
  <c r="J904" i="1"/>
  <c r="L896" i="1"/>
  <c r="J899" i="1"/>
  <c r="J898" i="1"/>
  <c r="L890" i="1"/>
  <c r="J893" i="1"/>
  <c r="J892" i="1"/>
  <c r="K894" i="1" s="1"/>
  <c r="L885" i="1"/>
  <c r="J887" i="1"/>
  <c r="K888" i="1" s="1"/>
  <c r="K885" i="1" s="1"/>
  <c r="L879" i="1"/>
  <c r="J882" i="1"/>
  <c r="J881" i="1"/>
  <c r="K717" i="1"/>
  <c r="L871" i="1"/>
  <c r="J873" i="1"/>
  <c r="K874" i="1" s="1"/>
  <c r="L866" i="1"/>
  <c r="J868" i="1"/>
  <c r="K869" i="1" s="1"/>
  <c r="K866" i="1" s="1"/>
  <c r="L855" i="1"/>
  <c r="J863" i="1"/>
  <c r="J862" i="1"/>
  <c r="J861" i="1"/>
  <c r="J860" i="1"/>
  <c r="J859" i="1"/>
  <c r="J858" i="1"/>
  <c r="J857" i="1"/>
  <c r="L847" i="1"/>
  <c r="J852" i="1"/>
  <c r="J851" i="1"/>
  <c r="J850" i="1"/>
  <c r="J849" i="1"/>
  <c r="L838" i="1"/>
  <c r="J844" i="1"/>
  <c r="J843" i="1"/>
  <c r="J842" i="1"/>
  <c r="J841" i="1"/>
  <c r="J840" i="1"/>
  <c r="L833" i="1"/>
  <c r="J835" i="1"/>
  <c r="K836" i="1" s="1"/>
  <c r="K833" i="1" s="1"/>
  <c r="L827" i="1"/>
  <c r="J830" i="1"/>
  <c r="J829" i="1"/>
  <c r="L821" i="1"/>
  <c r="J824" i="1"/>
  <c r="J823" i="1"/>
  <c r="L808" i="1"/>
  <c r="J818" i="1"/>
  <c r="J817" i="1"/>
  <c r="J816" i="1"/>
  <c r="J815" i="1"/>
  <c r="J814" i="1"/>
  <c r="J813" i="1"/>
  <c r="J812" i="1"/>
  <c r="J811" i="1"/>
  <c r="J810" i="1"/>
  <c r="L803" i="1"/>
  <c r="J805" i="1"/>
  <c r="K806" i="1" s="1"/>
  <c r="L796" i="1"/>
  <c r="J800" i="1"/>
  <c r="J799" i="1"/>
  <c r="J798" i="1"/>
  <c r="L789" i="1"/>
  <c r="J793" i="1"/>
  <c r="J792" i="1"/>
  <c r="J791" i="1"/>
  <c r="L753" i="1"/>
  <c r="J786" i="1"/>
  <c r="J785" i="1"/>
  <c r="J784" i="1"/>
  <c r="J783" i="1"/>
  <c r="J782" i="1"/>
  <c r="J781" i="1"/>
  <c r="J780" i="1"/>
  <c r="J779" i="1"/>
  <c r="J778" i="1"/>
  <c r="J777" i="1"/>
  <c r="J776" i="1"/>
  <c r="J775" i="1"/>
  <c r="J774" i="1"/>
  <c r="J773" i="1"/>
  <c r="J772" i="1"/>
  <c r="J771" i="1"/>
  <c r="J770" i="1"/>
  <c r="J769" i="1"/>
  <c r="J768" i="1"/>
  <c r="J767" i="1"/>
  <c r="J766" i="1"/>
  <c r="J765" i="1"/>
  <c r="J764" i="1"/>
  <c r="J763" i="1"/>
  <c r="J762" i="1"/>
  <c r="J761" i="1"/>
  <c r="J760" i="1"/>
  <c r="J759" i="1"/>
  <c r="J758" i="1"/>
  <c r="J757" i="1"/>
  <c r="J756" i="1"/>
  <c r="J755" i="1"/>
  <c r="L743" i="1"/>
  <c r="J750" i="1"/>
  <c r="J749" i="1"/>
  <c r="J748" i="1"/>
  <c r="J747" i="1"/>
  <c r="J746" i="1"/>
  <c r="J745" i="1"/>
  <c r="L738" i="1"/>
  <c r="J740" i="1"/>
  <c r="K741" i="1" s="1"/>
  <c r="K738" i="1" s="1"/>
  <c r="L733" i="1"/>
  <c r="J735" i="1"/>
  <c r="K736" i="1" s="1"/>
  <c r="K733" i="1" s="1"/>
  <c r="L728" i="1"/>
  <c r="J730" i="1"/>
  <c r="K731" i="1" s="1"/>
  <c r="L723" i="1"/>
  <c r="J725" i="1"/>
  <c r="K726" i="1" s="1"/>
  <c r="L718" i="1"/>
  <c r="J720" i="1"/>
  <c r="K721" i="1" s="1"/>
  <c r="K666" i="1"/>
  <c r="L701" i="1"/>
  <c r="J712" i="1"/>
  <c r="J711" i="1"/>
  <c r="J710" i="1"/>
  <c r="J709" i="1"/>
  <c r="J708" i="1"/>
  <c r="J707" i="1"/>
  <c r="J706" i="1"/>
  <c r="J705" i="1"/>
  <c r="J704" i="1"/>
  <c r="J703" i="1"/>
  <c r="L693" i="1"/>
  <c r="J698" i="1"/>
  <c r="J697" i="1"/>
  <c r="J696" i="1"/>
  <c r="J695" i="1"/>
  <c r="L687" i="1"/>
  <c r="J690" i="1"/>
  <c r="J689" i="1"/>
  <c r="L682" i="1"/>
  <c r="J684" i="1"/>
  <c r="K685" i="1" s="1"/>
  <c r="L672" i="1"/>
  <c r="J679" i="1"/>
  <c r="J678" i="1"/>
  <c r="J677" i="1"/>
  <c r="J676" i="1"/>
  <c r="J675" i="1"/>
  <c r="J674" i="1"/>
  <c r="L667" i="1"/>
  <c r="J669" i="1"/>
  <c r="K670" i="1" s="1"/>
  <c r="K667" i="1" s="1"/>
  <c r="K555" i="1"/>
  <c r="K650" i="1"/>
  <c r="L656" i="1"/>
  <c r="J658" i="1"/>
  <c r="K659" i="1" s="1"/>
  <c r="K656" i="1" s="1"/>
  <c r="L651" i="1"/>
  <c r="J653" i="1"/>
  <c r="K654" i="1" s="1"/>
  <c r="K651" i="1" s="1"/>
  <c r="K629" i="1"/>
  <c r="L642" i="1"/>
  <c r="J645" i="1"/>
  <c r="J644" i="1"/>
  <c r="L637" i="1"/>
  <c r="K640" i="1"/>
  <c r="K637" i="1" s="1"/>
  <c r="J639" i="1"/>
  <c r="L632" i="1"/>
  <c r="J634" i="1"/>
  <c r="K635" i="1" s="1"/>
  <c r="K632" i="1" s="1"/>
  <c r="M630" i="1"/>
  <c r="K576" i="1"/>
  <c r="L622" i="1"/>
  <c r="J624" i="1"/>
  <c r="K625" i="1" s="1"/>
  <c r="K622" i="1" s="1"/>
  <c r="L617" i="1"/>
  <c r="J619" i="1"/>
  <c r="K620" i="1" s="1"/>
  <c r="K617" i="1" s="1"/>
  <c r="L612" i="1"/>
  <c r="J614" i="1"/>
  <c r="K615" i="1" s="1"/>
  <c r="K612" i="1" s="1"/>
  <c r="L607" i="1"/>
  <c r="J609" i="1"/>
  <c r="K610" i="1" s="1"/>
  <c r="L602" i="1"/>
  <c r="J604" i="1"/>
  <c r="K605" i="1" s="1"/>
  <c r="L597" i="1"/>
  <c r="J599" i="1"/>
  <c r="K600" i="1" s="1"/>
  <c r="K597" i="1" s="1"/>
  <c r="L592" i="1"/>
  <c r="J594" i="1"/>
  <c r="K595" i="1" s="1"/>
  <c r="K592" i="1" s="1"/>
  <c r="L587" i="1"/>
  <c r="J589" i="1"/>
  <c r="K590" i="1" s="1"/>
  <c r="L582" i="1"/>
  <c r="J584" i="1"/>
  <c r="K585" i="1" s="1"/>
  <c r="L577" i="1"/>
  <c r="J579" i="1"/>
  <c r="K580" i="1" s="1"/>
  <c r="K577" i="1" s="1"/>
  <c r="K556" i="1"/>
  <c r="L569" i="1"/>
  <c r="J571" i="1"/>
  <c r="K572" i="1" s="1"/>
  <c r="K569" i="1" s="1"/>
  <c r="L564" i="1"/>
  <c r="J566" i="1"/>
  <c r="K567" i="1" s="1"/>
  <c r="L557" i="1"/>
  <c r="J561" i="1"/>
  <c r="J560" i="1"/>
  <c r="J559" i="1"/>
  <c r="K428" i="1"/>
  <c r="K442" i="1"/>
  <c r="K537" i="1"/>
  <c r="L544" i="1"/>
  <c r="J546" i="1"/>
  <c r="K547" i="1" s="1"/>
  <c r="L538" i="1"/>
  <c r="J541" i="1"/>
  <c r="J540" i="1"/>
  <c r="K508" i="1"/>
  <c r="L530" i="1"/>
  <c r="J532" i="1"/>
  <c r="K533" i="1" s="1"/>
  <c r="L523" i="1"/>
  <c r="J527" i="1"/>
  <c r="J526" i="1"/>
  <c r="J525" i="1"/>
  <c r="L517" i="1"/>
  <c r="J520" i="1"/>
  <c r="J519" i="1"/>
  <c r="K521" i="1" s="1"/>
  <c r="L509" i="1"/>
  <c r="J514" i="1"/>
  <c r="J513" i="1"/>
  <c r="J512" i="1"/>
  <c r="J511" i="1"/>
  <c r="K462" i="1"/>
  <c r="L500" i="1"/>
  <c r="J503" i="1"/>
  <c r="J502" i="1"/>
  <c r="L495" i="1"/>
  <c r="J497" i="1"/>
  <c r="K498" i="1" s="1"/>
  <c r="L489" i="1"/>
  <c r="J492" i="1"/>
  <c r="J491" i="1"/>
  <c r="L481" i="1"/>
  <c r="J486" i="1"/>
  <c r="J485" i="1"/>
  <c r="J484" i="1"/>
  <c r="J483" i="1"/>
  <c r="L475" i="1"/>
  <c r="J478" i="1"/>
  <c r="J477" i="1"/>
  <c r="L469" i="1"/>
  <c r="J472" i="1"/>
  <c r="J471" i="1"/>
  <c r="L463" i="1"/>
  <c r="J466" i="1"/>
  <c r="J465" i="1"/>
  <c r="K443" i="1"/>
  <c r="L455" i="1"/>
  <c r="J457" i="1"/>
  <c r="K458" i="1" s="1"/>
  <c r="M458" i="1" s="1"/>
  <c r="M455" i="1" s="1"/>
  <c r="L450" i="1"/>
  <c r="J452" i="1"/>
  <c r="K453" i="1" s="1"/>
  <c r="L444" i="1"/>
  <c r="J447" i="1"/>
  <c r="J446" i="1"/>
  <c r="K429" i="1"/>
  <c r="L435" i="1"/>
  <c r="J437" i="1"/>
  <c r="K438" i="1" s="1"/>
  <c r="K435" i="1" s="1"/>
  <c r="L430" i="1"/>
  <c r="J432" i="1"/>
  <c r="K433" i="1" s="1"/>
  <c r="K4" i="1"/>
  <c r="K417" i="1"/>
  <c r="L418" i="1"/>
  <c r="J420" i="1"/>
  <c r="K421" i="1" s="1"/>
  <c r="K327" i="1"/>
  <c r="K395" i="1"/>
  <c r="L408" i="1"/>
  <c r="J410" i="1"/>
  <c r="K411" i="1" s="1"/>
  <c r="K408" i="1" s="1"/>
  <c r="L403" i="1"/>
  <c r="J405" i="1"/>
  <c r="K406" i="1" s="1"/>
  <c r="L396" i="1"/>
  <c r="J400" i="1"/>
  <c r="J399" i="1"/>
  <c r="J398" i="1"/>
  <c r="K328" i="1"/>
  <c r="L388" i="1"/>
  <c r="J390" i="1"/>
  <c r="K391" i="1" s="1"/>
  <c r="L383" i="1"/>
  <c r="J385" i="1"/>
  <c r="K386" i="1" s="1"/>
  <c r="L378" i="1"/>
  <c r="J380" i="1"/>
  <c r="K381" i="1" s="1"/>
  <c r="M381" i="1" s="1"/>
  <c r="M378" i="1" s="1"/>
  <c r="L373" i="1"/>
  <c r="J375" i="1"/>
  <c r="K376" i="1" s="1"/>
  <c r="L367" i="1"/>
  <c r="J370" i="1"/>
  <c r="J369" i="1"/>
  <c r="L362" i="1"/>
  <c r="J364" i="1"/>
  <c r="K365" i="1" s="1"/>
  <c r="M365" i="1" s="1"/>
  <c r="M362" i="1" s="1"/>
  <c r="L357" i="1"/>
  <c r="J359" i="1"/>
  <c r="K360" i="1" s="1"/>
  <c r="L352" i="1"/>
  <c r="J354" i="1"/>
  <c r="K355" i="1" s="1"/>
  <c r="M355" i="1" s="1"/>
  <c r="M352" i="1" s="1"/>
  <c r="L346" i="1"/>
  <c r="J349" i="1"/>
  <c r="J348" i="1"/>
  <c r="L341" i="1"/>
  <c r="J343" i="1"/>
  <c r="K344" i="1" s="1"/>
  <c r="L336" i="1"/>
  <c r="J338" i="1"/>
  <c r="K339" i="1" s="1"/>
  <c r="K336" i="1" s="1"/>
  <c r="L329" i="1"/>
  <c r="J333" i="1"/>
  <c r="J332" i="1"/>
  <c r="J331" i="1"/>
  <c r="K267" i="1"/>
  <c r="K292" i="1"/>
  <c r="L318" i="1"/>
  <c r="J320" i="1"/>
  <c r="K321" i="1" s="1"/>
  <c r="L313" i="1"/>
  <c r="J315" i="1"/>
  <c r="K316" i="1" s="1"/>
  <c r="M316" i="1" s="1"/>
  <c r="M313" i="1" s="1"/>
  <c r="L308" i="1"/>
  <c r="J310" i="1"/>
  <c r="K311" i="1" s="1"/>
  <c r="L303" i="1"/>
  <c r="J305" i="1"/>
  <c r="K306" i="1" s="1"/>
  <c r="K303" i="1" s="1"/>
  <c r="L298" i="1"/>
  <c r="J300" i="1"/>
  <c r="K301" i="1" s="1"/>
  <c r="L293" i="1"/>
  <c r="J295" i="1"/>
  <c r="K296" i="1" s="1"/>
  <c r="M296" i="1" s="1"/>
  <c r="M293" i="1" s="1"/>
  <c r="K268" i="1"/>
  <c r="L284" i="1"/>
  <c r="J287" i="1"/>
  <c r="J286" i="1"/>
  <c r="L279" i="1"/>
  <c r="J281" i="1"/>
  <c r="K282" i="1" s="1"/>
  <c r="L274" i="1"/>
  <c r="J276" i="1"/>
  <c r="K277" i="1" s="1"/>
  <c r="M277" i="1" s="1"/>
  <c r="M274" i="1" s="1"/>
  <c r="L269" i="1"/>
  <c r="J271" i="1"/>
  <c r="K272" i="1" s="1"/>
  <c r="K252" i="1"/>
  <c r="L258" i="1"/>
  <c r="J262" i="1"/>
  <c r="J261" i="1"/>
  <c r="J260" i="1"/>
  <c r="L253" i="1"/>
  <c r="J255" i="1"/>
  <c r="K256" i="1" s="1"/>
  <c r="K86" i="1"/>
  <c r="K232" i="1"/>
  <c r="L243" i="1"/>
  <c r="J245" i="1"/>
  <c r="K246" i="1" s="1"/>
  <c r="L238" i="1"/>
  <c r="J240" i="1"/>
  <c r="K241" i="1" s="1"/>
  <c r="L233" i="1"/>
  <c r="J235" i="1"/>
  <c r="K236" i="1" s="1"/>
  <c r="K233" i="1" s="1"/>
  <c r="K184" i="1"/>
  <c r="L225" i="1"/>
  <c r="J227" i="1"/>
  <c r="K228" i="1" s="1"/>
  <c r="M228" i="1" s="1"/>
  <c r="M225" i="1" s="1"/>
  <c r="L220" i="1"/>
  <c r="J222" i="1"/>
  <c r="K223" i="1" s="1"/>
  <c r="L215" i="1"/>
  <c r="J217" i="1"/>
  <c r="K218" i="1" s="1"/>
  <c r="K215" i="1" s="1"/>
  <c r="L210" i="1"/>
  <c r="J212" i="1"/>
  <c r="K213" i="1" s="1"/>
  <c r="L205" i="1"/>
  <c r="J207" i="1"/>
  <c r="K208" i="1" s="1"/>
  <c r="M208" i="1" s="1"/>
  <c r="M205" i="1" s="1"/>
  <c r="L200" i="1"/>
  <c r="J202" i="1"/>
  <c r="K203" i="1" s="1"/>
  <c r="L191" i="1"/>
  <c r="J197" i="1"/>
  <c r="J196" i="1"/>
  <c r="J195" i="1"/>
  <c r="J194" i="1"/>
  <c r="J193" i="1"/>
  <c r="L185" i="1"/>
  <c r="J188" i="1"/>
  <c r="J187" i="1"/>
  <c r="K136" i="1"/>
  <c r="L177" i="1"/>
  <c r="J179" i="1"/>
  <c r="K180" i="1" s="1"/>
  <c r="L172" i="1"/>
  <c r="J174" i="1"/>
  <c r="K175" i="1" s="1"/>
  <c r="M175" i="1" s="1"/>
  <c r="M172" i="1" s="1"/>
  <c r="L167" i="1"/>
  <c r="J169" i="1"/>
  <c r="K170" i="1" s="1"/>
  <c r="L162" i="1"/>
  <c r="J164" i="1"/>
  <c r="K165" i="1" s="1"/>
  <c r="K162" i="1" s="1"/>
  <c r="L157" i="1"/>
  <c r="J159" i="1"/>
  <c r="K160" i="1" s="1"/>
  <c r="L152" i="1"/>
  <c r="J154" i="1"/>
  <c r="K155" i="1" s="1"/>
  <c r="K152" i="1" s="1"/>
  <c r="L147" i="1"/>
  <c r="J149" i="1"/>
  <c r="K150" i="1" s="1"/>
  <c r="L142" i="1"/>
  <c r="J144" i="1"/>
  <c r="K145" i="1" s="1"/>
  <c r="K142" i="1" s="1"/>
  <c r="L137" i="1"/>
  <c r="J139" i="1"/>
  <c r="K140" i="1" s="1"/>
  <c r="K87" i="1"/>
  <c r="K96" i="1"/>
  <c r="L127" i="1"/>
  <c r="J129" i="1"/>
  <c r="K130" i="1" s="1"/>
  <c r="L122" i="1"/>
  <c r="J124" i="1"/>
  <c r="K125" i="1" s="1"/>
  <c r="K122" i="1" s="1"/>
  <c r="L117" i="1"/>
  <c r="J119" i="1"/>
  <c r="K120" i="1" s="1"/>
  <c r="L112" i="1"/>
  <c r="J114" i="1"/>
  <c r="K115" i="1" s="1"/>
  <c r="K112" i="1" s="1"/>
  <c r="L107" i="1"/>
  <c r="J109" i="1"/>
  <c r="K110" i="1" s="1"/>
  <c r="L102" i="1"/>
  <c r="J104" i="1"/>
  <c r="K105" i="1" s="1"/>
  <c r="K102" i="1" s="1"/>
  <c r="L97" i="1"/>
  <c r="J99" i="1"/>
  <c r="K100" i="1" s="1"/>
  <c r="K88" i="1"/>
  <c r="L89" i="1"/>
  <c r="J91" i="1"/>
  <c r="K92" i="1" s="1"/>
  <c r="K61" i="1"/>
  <c r="L79" i="1"/>
  <c r="J81" i="1"/>
  <c r="K82" i="1" s="1"/>
  <c r="K79" i="1" s="1"/>
  <c r="L74" i="1"/>
  <c r="J76" i="1"/>
  <c r="K77" i="1" s="1"/>
  <c r="L69" i="1"/>
  <c r="J71" i="1"/>
  <c r="K72" i="1" s="1"/>
  <c r="K69" i="1" s="1"/>
  <c r="L62" i="1"/>
  <c r="J66" i="1"/>
  <c r="J65" i="1"/>
  <c r="J64" i="1"/>
  <c r="K31" i="1"/>
  <c r="K40" i="1"/>
  <c r="L52" i="1"/>
  <c r="J54" i="1"/>
  <c r="K55" i="1" s="1"/>
  <c r="M55" i="1" s="1"/>
  <c r="M52" i="1" s="1"/>
  <c r="L47" i="1"/>
  <c r="J49" i="1"/>
  <c r="K50" i="1" s="1"/>
  <c r="L41" i="1"/>
  <c r="J44" i="1"/>
  <c r="J43" i="1"/>
  <c r="K45" i="1" s="1"/>
  <c r="K41" i="1" s="1"/>
  <c r="K32" i="1"/>
  <c r="L33" i="1"/>
  <c r="J35" i="1"/>
  <c r="K36" i="1" s="1"/>
  <c r="K33" i="1" s="1"/>
  <c r="K5" i="1"/>
  <c r="L24" i="1"/>
  <c r="J26" i="1"/>
  <c r="K27" i="1" s="1"/>
  <c r="L17" i="1"/>
  <c r="J21" i="1"/>
  <c r="J20" i="1"/>
  <c r="J19" i="1"/>
  <c r="L6" i="1"/>
  <c r="J14" i="1"/>
  <c r="J13" i="1"/>
  <c r="J12" i="1"/>
  <c r="J11" i="1"/>
  <c r="J10" i="1"/>
  <c r="J9" i="1"/>
  <c r="J8" i="1"/>
  <c r="K467" i="1" l="1"/>
  <c r="K493" i="1"/>
  <c r="K794" i="1"/>
  <c r="K789" i="1" s="1"/>
  <c r="K900" i="1"/>
  <c r="M900" i="1" s="1"/>
  <c r="M896" i="1" s="1"/>
  <c r="K562" i="1"/>
  <c r="M562" i="1" s="1"/>
  <c r="M557" i="1" s="1"/>
  <c r="K825" i="1"/>
  <c r="M825" i="1" s="1"/>
  <c r="M821" i="1" s="1"/>
  <c r="K958" i="1"/>
  <c r="K987" i="1"/>
  <c r="K983" i="1" s="1"/>
  <c r="K1013" i="1"/>
  <c r="K189" i="1"/>
  <c r="K185" i="1" s="1"/>
  <c r="K515" i="1"/>
  <c r="M515" i="1" s="1"/>
  <c r="M509" i="1" s="1"/>
  <c r="K845" i="1"/>
  <c r="K838" i="1" s="1"/>
  <c r="K504" i="1"/>
  <c r="M504" i="1" s="1"/>
  <c r="M500" i="1" s="1"/>
  <c r="K528" i="1"/>
  <c r="K523" i="1" s="1"/>
  <c r="K198" i="1"/>
  <c r="K191" i="1" s="1"/>
  <c r="K371" i="1"/>
  <c r="M371" i="1" s="1"/>
  <c r="M367" i="1" s="1"/>
  <c r="K401" i="1"/>
  <c r="K801" i="1"/>
  <c r="K796" i="1" s="1"/>
  <c r="K883" i="1"/>
  <c r="K263" i="1"/>
  <c r="K258" i="1" s="1"/>
  <c r="K334" i="1"/>
  <c r="M334" i="1" s="1"/>
  <c r="M329" i="1" s="1"/>
  <c r="K473" i="1"/>
  <c r="M473" i="1" s="1"/>
  <c r="M469" i="1" s="1"/>
  <c r="K831" i="1"/>
  <c r="M1036" i="1"/>
  <c r="M1033" i="1" s="1"/>
  <c r="K1033" i="1"/>
  <c r="M1115" i="1"/>
  <c r="M1112" i="1" s="1"/>
  <c r="K1112" i="1"/>
  <c r="M376" i="1"/>
  <c r="M373" i="1" s="1"/>
  <c r="K373" i="1"/>
  <c r="M92" i="1"/>
  <c r="M89" i="1" s="1"/>
  <c r="L94" i="1" s="1"/>
  <c r="M94" i="1" s="1"/>
  <c r="M88" i="1" s="1"/>
  <c r="K89" i="1"/>
  <c r="M236" i="1"/>
  <c r="M233" i="1" s="1"/>
  <c r="K288" i="1"/>
  <c r="K284" i="1" s="1"/>
  <c r="K455" i="1"/>
  <c r="K487" i="1"/>
  <c r="K481" i="1" s="1"/>
  <c r="K352" i="1"/>
  <c r="M438" i="1"/>
  <c r="M435" i="1" s="1"/>
  <c r="K542" i="1"/>
  <c r="K713" i="1"/>
  <c r="K701" i="1" s="1"/>
  <c r="K751" i="1"/>
  <c r="K743" i="1" s="1"/>
  <c r="K853" i="1"/>
  <c r="K847" i="1" s="1"/>
  <c r="K907" i="1"/>
  <c r="K902" i="1" s="1"/>
  <c r="K1092" i="1"/>
  <c r="K350" i="1"/>
  <c r="K346" i="1" s="1"/>
  <c r="K22" i="1"/>
  <c r="M22" i="1" s="1"/>
  <c r="M17" i="1" s="1"/>
  <c r="K680" i="1"/>
  <c r="K672" i="1" s="1"/>
  <c r="K699" i="1"/>
  <c r="M699" i="1" s="1"/>
  <c r="M693" i="1" s="1"/>
  <c r="K787" i="1"/>
  <c r="K753" i="1" s="1"/>
  <c r="K479" i="1"/>
  <c r="K475" i="1" s="1"/>
  <c r="K15" i="1"/>
  <c r="K6" i="1" s="1"/>
  <c r="K67" i="1"/>
  <c r="K62" i="1" s="1"/>
  <c r="K448" i="1"/>
  <c r="K444" i="1" s="1"/>
  <c r="K646" i="1"/>
  <c r="K642" i="1" s="1"/>
  <c r="K691" i="1"/>
  <c r="K687" i="1" s="1"/>
  <c r="K819" i="1"/>
  <c r="K808" i="1" s="1"/>
  <c r="K864" i="1"/>
  <c r="K855" i="1" s="1"/>
  <c r="K1057" i="1"/>
  <c r="M1057" i="1" s="1"/>
  <c r="M1053" i="1" s="1"/>
  <c r="K318" i="1"/>
  <c r="M321" i="1"/>
  <c r="M318" i="1" s="1"/>
  <c r="K97" i="1"/>
  <c r="M100" i="1"/>
  <c r="M97" i="1" s="1"/>
  <c r="K147" i="1"/>
  <c r="M150" i="1"/>
  <c r="M147" i="1" s="1"/>
  <c r="K450" i="1"/>
  <c r="M453" i="1"/>
  <c r="M450" i="1" s="1"/>
  <c r="K220" i="1"/>
  <c r="M223" i="1"/>
  <c r="M220" i="1" s="1"/>
  <c r="M15" i="1"/>
  <c r="M6" i="1" s="1"/>
  <c r="K127" i="1"/>
  <c r="M130" i="1"/>
  <c r="M127" i="1" s="1"/>
  <c r="K253" i="1"/>
  <c r="M256" i="1"/>
  <c r="M253" i="1" s="1"/>
  <c r="K210" i="1"/>
  <c r="M213" i="1"/>
  <c r="M210" i="1" s="1"/>
  <c r="K238" i="1"/>
  <c r="M241" i="1"/>
  <c r="M238" i="1" s="1"/>
  <c r="K308" i="1"/>
  <c r="M311" i="1"/>
  <c r="M308" i="1" s="1"/>
  <c r="K341" i="1"/>
  <c r="M344" i="1"/>
  <c r="M341" i="1" s="1"/>
  <c r="M386" i="1"/>
  <c r="M383" i="1" s="1"/>
  <c r="K383" i="1"/>
  <c r="K269" i="1"/>
  <c r="M272" i="1"/>
  <c r="M269" i="1" s="1"/>
  <c r="K117" i="1"/>
  <c r="M120" i="1"/>
  <c r="M117" i="1" s="1"/>
  <c r="K167" i="1"/>
  <c r="M170" i="1"/>
  <c r="M167" i="1" s="1"/>
  <c r="K329" i="1"/>
  <c r="K418" i="1"/>
  <c r="M421" i="1"/>
  <c r="M418" i="1" s="1"/>
  <c r="L423" i="1" s="1"/>
  <c r="K24" i="1"/>
  <c r="M27" i="1"/>
  <c r="M24" i="1" s="1"/>
  <c r="K137" i="1"/>
  <c r="M140" i="1"/>
  <c r="M137" i="1" s="1"/>
  <c r="K243" i="1"/>
  <c r="M246" i="1"/>
  <c r="M243" i="1" s="1"/>
  <c r="K279" i="1"/>
  <c r="M282" i="1"/>
  <c r="M279" i="1" s="1"/>
  <c r="K388" i="1"/>
  <c r="M391" i="1"/>
  <c r="M388" i="1" s="1"/>
  <c r="K47" i="1"/>
  <c r="M50" i="1"/>
  <c r="M47" i="1" s="1"/>
  <c r="M77" i="1"/>
  <c r="M74" i="1" s="1"/>
  <c r="K74" i="1"/>
  <c r="K200" i="1"/>
  <c r="M203" i="1"/>
  <c r="M200" i="1" s="1"/>
  <c r="K298" i="1"/>
  <c r="M301" i="1"/>
  <c r="M298" i="1" s="1"/>
  <c r="M67" i="1"/>
  <c r="M62" i="1" s="1"/>
  <c r="M110" i="1"/>
  <c r="M107" i="1" s="1"/>
  <c r="K107" i="1"/>
  <c r="K157" i="1"/>
  <c r="M160" i="1"/>
  <c r="M157" i="1" s="1"/>
  <c r="K430" i="1"/>
  <c r="M433" i="1"/>
  <c r="M430" i="1" s="1"/>
  <c r="K177" i="1"/>
  <c r="M180" i="1"/>
  <c r="M177" i="1" s="1"/>
  <c r="M36" i="1"/>
  <c r="M33" i="1" s="1"/>
  <c r="L38" i="1" s="1"/>
  <c r="M72" i="1"/>
  <c r="M69" i="1" s="1"/>
  <c r="M105" i="1"/>
  <c r="M102" i="1" s="1"/>
  <c r="M125" i="1"/>
  <c r="M122" i="1" s="1"/>
  <c r="M155" i="1"/>
  <c r="M152" i="1" s="1"/>
  <c r="K52" i="1"/>
  <c r="K172" i="1"/>
  <c r="K205" i="1"/>
  <c r="K225" i="1"/>
  <c r="K274" i="1"/>
  <c r="K293" i="1"/>
  <c r="K313" i="1"/>
  <c r="K362" i="1"/>
  <c r="K495" i="1"/>
  <c r="M498" i="1"/>
  <c r="M495" i="1" s="1"/>
  <c r="M528" i="1"/>
  <c r="M523" i="1" s="1"/>
  <c r="K607" i="1"/>
  <c r="M610" i="1"/>
  <c r="M607" i="1" s="1"/>
  <c r="K871" i="1"/>
  <c r="M874" i="1"/>
  <c r="M871" i="1" s="1"/>
  <c r="K994" i="1"/>
  <c r="M997" i="1"/>
  <c r="M994" i="1" s="1"/>
  <c r="K1043" i="1"/>
  <c r="M1046" i="1"/>
  <c r="M1043" i="1" s="1"/>
  <c r="K1059" i="1"/>
  <c r="M1062" i="1"/>
  <c r="M1059" i="1" s="1"/>
  <c r="K1077" i="1"/>
  <c r="M1080" i="1"/>
  <c r="M1077" i="1" s="1"/>
  <c r="M685" i="1"/>
  <c r="M682" i="1" s="1"/>
  <c r="K682" i="1"/>
  <c r="M726" i="1"/>
  <c r="M723" i="1" s="1"/>
  <c r="K723" i="1"/>
  <c r="K890" i="1"/>
  <c r="M894" i="1"/>
  <c r="M890" i="1" s="1"/>
  <c r="K978" i="1"/>
  <c r="M981" i="1"/>
  <c r="M978" i="1" s="1"/>
  <c r="K357" i="1"/>
  <c r="M360" i="1"/>
  <c r="M357" i="1" s="1"/>
  <c r="K469" i="1"/>
  <c r="K544" i="1"/>
  <c r="M547" i="1"/>
  <c r="M544" i="1" s="1"/>
  <c r="M680" i="1"/>
  <c r="M672" i="1" s="1"/>
  <c r="K928" i="1"/>
  <c r="M931" i="1"/>
  <c r="M928" i="1" s="1"/>
  <c r="M946" i="1"/>
  <c r="M943" i="1" s="1"/>
  <c r="K943" i="1"/>
  <c r="K1082" i="1"/>
  <c r="M1085" i="1"/>
  <c r="M1082" i="1" s="1"/>
  <c r="K1127" i="1"/>
  <c r="M1130" i="1"/>
  <c r="M1127" i="1" s="1"/>
  <c r="L1132" i="1" s="1"/>
  <c r="M45" i="1"/>
  <c r="M41" i="1" s="1"/>
  <c r="M145" i="1"/>
  <c r="M142" i="1" s="1"/>
  <c r="M165" i="1"/>
  <c r="M162" i="1" s="1"/>
  <c r="M218" i="1"/>
  <c r="M215" i="1" s="1"/>
  <c r="M306" i="1"/>
  <c r="M303" i="1" s="1"/>
  <c r="M339" i="1"/>
  <c r="M336" i="1" s="1"/>
  <c r="M411" i="1"/>
  <c r="M408" i="1" s="1"/>
  <c r="K564" i="1"/>
  <c r="M567" i="1"/>
  <c r="M564" i="1" s="1"/>
  <c r="K728" i="1"/>
  <c r="M731" i="1"/>
  <c r="M728" i="1" s="1"/>
  <c r="M751" i="1"/>
  <c r="M743" i="1" s="1"/>
  <c r="K879" i="1"/>
  <c r="M883" i="1"/>
  <c r="M879" i="1" s="1"/>
  <c r="K1097" i="1"/>
  <c r="M1100" i="1"/>
  <c r="M1097" i="1" s="1"/>
  <c r="M82" i="1"/>
  <c r="M79" i="1" s="1"/>
  <c r="M115" i="1"/>
  <c r="M112" i="1" s="1"/>
  <c r="K530" i="1"/>
  <c r="M533" i="1"/>
  <c r="M530" i="1" s="1"/>
  <c r="K582" i="1"/>
  <c r="M585" i="1"/>
  <c r="M582" i="1" s="1"/>
  <c r="K827" i="1"/>
  <c r="M831" i="1"/>
  <c r="M827" i="1" s="1"/>
  <c r="K896" i="1"/>
  <c r="M915" i="1"/>
  <c r="M912" i="1" s="1"/>
  <c r="L917" i="1" s="1"/>
  <c r="K912" i="1"/>
  <c r="K965" i="1"/>
  <c r="M968" i="1"/>
  <c r="M965" i="1" s="1"/>
  <c r="K517" i="1"/>
  <c r="M521" i="1"/>
  <c r="M517" i="1" s="1"/>
  <c r="M806" i="1"/>
  <c r="M803" i="1" s="1"/>
  <c r="K803" i="1"/>
  <c r="M845" i="1"/>
  <c r="M838" i="1" s="1"/>
  <c r="M864" i="1"/>
  <c r="M855" i="1" s="1"/>
  <c r="K1004" i="1"/>
  <c r="M1007" i="1"/>
  <c r="M1004" i="1" s="1"/>
  <c r="M1023" i="1"/>
  <c r="M1020" i="1" s="1"/>
  <c r="K1020" i="1"/>
  <c r="K1053" i="1"/>
  <c r="M1072" i="1"/>
  <c r="M1069" i="1" s="1"/>
  <c r="K1069" i="1"/>
  <c r="K1102" i="1"/>
  <c r="M1105" i="1"/>
  <c r="M1102" i="1" s="1"/>
  <c r="K1135" i="1"/>
  <c r="M1138" i="1"/>
  <c r="M1135" i="1" s="1"/>
  <c r="L1140" i="1" s="1"/>
  <c r="K403" i="1"/>
  <c r="M406" i="1"/>
  <c r="M403" i="1" s="1"/>
  <c r="K489" i="1"/>
  <c r="M493" i="1"/>
  <c r="M489" i="1" s="1"/>
  <c r="K587" i="1"/>
  <c r="M590" i="1"/>
  <c r="M587" i="1" s="1"/>
  <c r="K602" i="1"/>
  <c r="M605" i="1"/>
  <c r="M602" i="1" s="1"/>
  <c r="K954" i="1"/>
  <c r="M958" i="1"/>
  <c r="M954" i="1" s="1"/>
  <c r="K970" i="1"/>
  <c r="M973" i="1"/>
  <c r="M970" i="1" s="1"/>
  <c r="K989" i="1"/>
  <c r="M992" i="1"/>
  <c r="M989" i="1" s="1"/>
  <c r="K1038" i="1"/>
  <c r="M1041" i="1"/>
  <c r="M1038" i="1" s="1"/>
  <c r="K1117" i="1"/>
  <c r="M1120" i="1"/>
  <c r="M1117" i="1" s="1"/>
  <c r="K378" i="1"/>
  <c r="K463" i="1"/>
  <c r="M467" i="1"/>
  <c r="M463" i="1" s="1"/>
  <c r="K538" i="1"/>
  <c r="M542" i="1"/>
  <c r="M538" i="1" s="1"/>
  <c r="L549" i="1" s="1"/>
  <c r="K718" i="1"/>
  <c r="M721" i="1"/>
  <c r="M718" i="1" s="1"/>
  <c r="K920" i="1"/>
  <c r="M923" i="1"/>
  <c r="M920" i="1" s="1"/>
  <c r="L925" i="1" s="1"/>
  <c r="K1009" i="1"/>
  <c r="M1013" i="1"/>
  <c r="M1009" i="1" s="1"/>
  <c r="M595" i="1"/>
  <c r="M592" i="1" s="1"/>
  <c r="M615" i="1"/>
  <c r="M612" i="1" s="1"/>
  <c r="M635" i="1"/>
  <c r="M632" i="1" s="1"/>
  <c r="M654" i="1"/>
  <c r="M651" i="1" s="1"/>
  <c r="M741" i="1"/>
  <c r="M738" i="1" s="1"/>
  <c r="M794" i="1"/>
  <c r="M789" i="1" s="1"/>
  <c r="M836" i="1"/>
  <c r="M833" i="1" s="1"/>
  <c r="M941" i="1"/>
  <c r="M938" i="1" s="1"/>
  <c r="M1018" i="1"/>
  <c r="M1015" i="1" s="1"/>
  <c r="M1067" i="1"/>
  <c r="M1064" i="1" s="1"/>
  <c r="M572" i="1"/>
  <c r="M569" i="1" s="1"/>
  <c r="M736" i="1"/>
  <c r="M733" i="1" s="1"/>
  <c r="M936" i="1"/>
  <c r="M933" i="1" s="1"/>
  <c r="M625" i="1"/>
  <c r="M622" i="1" s="1"/>
  <c r="M580" i="1"/>
  <c r="M577" i="1" s="1"/>
  <c r="M600" i="1"/>
  <c r="M597" i="1" s="1"/>
  <c r="M620" i="1"/>
  <c r="M617" i="1" s="1"/>
  <c r="M640" i="1"/>
  <c r="M637" i="1" s="1"/>
  <c r="M659" i="1"/>
  <c r="M656" i="1" s="1"/>
  <c r="M670" i="1"/>
  <c r="M667" i="1" s="1"/>
  <c r="M869" i="1"/>
  <c r="M866" i="1" s="1"/>
  <c r="M888" i="1"/>
  <c r="M885" i="1" s="1"/>
  <c r="M963" i="1"/>
  <c r="M960" i="1" s="1"/>
  <c r="M1002" i="1"/>
  <c r="M999" i="1" s="1"/>
  <c r="M1051" i="1"/>
  <c r="M1048" i="1" s="1"/>
  <c r="M1090" i="1"/>
  <c r="M1087" i="1" s="1"/>
  <c r="M1110" i="1"/>
  <c r="M1107" i="1" s="1"/>
  <c r="K821" i="1" l="1"/>
  <c r="M987" i="1"/>
  <c r="M983" i="1" s="1"/>
  <c r="M350" i="1"/>
  <c r="M346" i="1" s="1"/>
  <c r="M907" i="1"/>
  <c r="M902" i="1" s="1"/>
  <c r="L909" i="1" s="1"/>
  <c r="M691" i="1"/>
  <c r="M687" i="1" s="1"/>
  <c r="L440" i="1"/>
  <c r="L429" i="1" s="1"/>
  <c r="K509" i="1"/>
  <c r="M189" i="1"/>
  <c r="M185" i="1" s="1"/>
  <c r="L230" i="1" s="1"/>
  <c r="K367" i="1"/>
  <c r="K693" i="1"/>
  <c r="K557" i="1"/>
  <c r="M448" i="1"/>
  <c r="M444" i="1" s="1"/>
  <c r="L460" i="1" s="1"/>
  <c r="M198" i="1"/>
  <c r="M191" i="1" s="1"/>
  <c r="M787" i="1"/>
  <c r="M753" i="1" s="1"/>
  <c r="L323" i="1"/>
  <c r="L292" i="1" s="1"/>
  <c r="M288" i="1"/>
  <c r="M284" i="1" s="1"/>
  <c r="L290" i="1" s="1"/>
  <c r="M646" i="1"/>
  <c r="M642" i="1" s="1"/>
  <c r="L648" i="1" s="1"/>
  <c r="L629" i="1" s="1"/>
  <c r="M801" i="1"/>
  <c r="M796" i="1" s="1"/>
  <c r="M487" i="1"/>
  <c r="M481" i="1" s="1"/>
  <c r="L88" i="1"/>
  <c r="K500" i="1"/>
  <c r="M263" i="1"/>
  <c r="M258" i="1" s="1"/>
  <c r="L265" i="1" s="1"/>
  <c r="K396" i="1"/>
  <c r="M401" i="1"/>
  <c r="M396" i="1" s="1"/>
  <c r="L413" i="1" s="1"/>
  <c r="M853" i="1"/>
  <c r="M847" i="1" s="1"/>
  <c r="L393" i="1"/>
  <c r="M393" i="1" s="1"/>
  <c r="M328" i="1" s="1"/>
  <c r="M479" i="1"/>
  <c r="M475" i="1" s="1"/>
  <c r="M713" i="1"/>
  <c r="M701" i="1" s="1"/>
  <c r="L715" i="1" s="1"/>
  <c r="L666" i="1" s="1"/>
  <c r="K17" i="1"/>
  <c r="M819" i="1"/>
  <c r="M808" i="1" s="1"/>
  <c r="L248" i="1"/>
  <c r="L232" i="1" s="1"/>
  <c r="L1074" i="1"/>
  <c r="M1074" i="1" s="1"/>
  <c r="M1032" i="1" s="1"/>
  <c r="L975" i="1"/>
  <c r="L953" i="1" s="1"/>
  <c r="L948" i="1"/>
  <c r="L911" i="1"/>
  <c r="M917" i="1"/>
  <c r="M911" i="1" s="1"/>
  <c r="L57" i="1"/>
  <c r="L84" i="1"/>
  <c r="L1134" i="1"/>
  <c r="M1140" i="1"/>
  <c r="M1134" i="1" s="1"/>
  <c r="M1132" i="1"/>
  <c r="M1126" i="1" s="1"/>
  <c r="L1126" i="1"/>
  <c r="L132" i="1"/>
  <c r="L1122" i="1"/>
  <c r="L627" i="1"/>
  <c r="M440" i="1"/>
  <c r="M429" i="1" s="1"/>
  <c r="L29" i="1"/>
  <c r="L1025" i="1"/>
  <c r="M423" i="1"/>
  <c r="M417" i="1" s="1"/>
  <c r="L417" i="1"/>
  <c r="M925" i="1"/>
  <c r="M919" i="1" s="1"/>
  <c r="L919" i="1"/>
  <c r="L574" i="1"/>
  <c r="L535" i="1"/>
  <c r="L537" i="1"/>
  <c r="M549" i="1"/>
  <c r="M537" i="1" s="1"/>
  <c r="L32" i="1"/>
  <c r="M38" i="1"/>
  <c r="M32" i="1" s="1"/>
  <c r="L182" i="1"/>
  <c r="L661" i="1"/>
  <c r="M323" i="1" l="1"/>
  <c r="M292" i="1" s="1"/>
  <c r="M413" i="1"/>
  <c r="M395" i="1" s="1"/>
  <c r="L415" i="1" s="1"/>
  <c r="M415" i="1" s="1"/>
  <c r="M327" i="1" s="1"/>
  <c r="L395" i="1"/>
  <c r="L443" i="1"/>
  <c r="M460" i="1"/>
  <c r="M443" i="1" s="1"/>
  <c r="L876" i="1"/>
  <c r="L717" i="1" s="1"/>
  <c r="L1032" i="1"/>
  <c r="L328" i="1"/>
  <c r="M248" i="1"/>
  <c r="M232" i="1" s="1"/>
  <c r="M648" i="1"/>
  <c r="M629" i="1" s="1"/>
  <c r="L506" i="1"/>
  <c r="L462" i="1" s="1"/>
  <c r="M975" i="1"/>
  <c r="M953" i="1" s="1"/>
  <c r="M715" i="1"/>
  <c r="M666" i="1" s="1"/>
  <c r="L650" i="1"/>
  <c r="M661" i="1"/>
  <c r="M650" i="1" s="1"/>
  <c r="L136" i="1"/>
  <c r="M182" i="1"/>
  <c r="M136" i="1" s="1"/>
  <c r="L576" i="1"/>
  <c r="M627" i="1"/>
  <c r="M576" i="1" s="1"/>
  <c r="L61" i="1"/>
  <c r="M84" i="1"/>
  <c r="M61" i="1" s="1"/>
  <c r="L184" i="1"/>
  <c r="M230" i="1"/>
  <c r="M184" i="1" s="1"/>
  <c r="L96" i="1"/>
  <c r="M132" i="1"/>
  <c r="M96" i="1" s="1"/>
  <c r="L134" i="1" s="1"/>
  <c r="M1122" i="1"/>
  <c r="M1076" i="1" s="1"/>
  <c r="L1124" i="1" s="1"/>
  <c r="L1076" i="1"/>
  <c r="M57" i="1"/>
  <c r="M40" i="1" s="1"/>
  <c r="L59" i="1" s="1"/>
  <c r="L40" i="1"/>
  <c r="L252" i="1"/>
  <c r="M265" i="1"/>
  <c r="M252" i="1" s="1"/>
  <c r="L977" i="1"/>
  <c r="M1025" i="1"/>
  <c r="M977" i="1" s="1"/>
  <c r="L268" i="1"/>
  <c r="M290" i="1"/>
  <c r="M268" i="1" s="1"/>
  <c r="L508" i="1"/>
  <c r="M535" i="1"/>
  <c r="M508" i="1" s="1"/>
  <c r="L556" i="1"/>
  <c r="M574" i="1"/>
  <c r="M556" i="1" s="1"/>
  <c r="L5" i="1"/>
  <c r="M29" i="1"/>
  <c r="M5" i="1" s="1"/>
  <c r="L927" i="1"/>
  <c r="M948" i="1"/>
  <c r="M927" i="1" s="1"/>
  <c r="L878" i="1"/>
  <c r="M909" i="1"/>
  <c r="M878" i="1" s="1"/>
  <c r="M506" i="1" l="1"/>
  <c r="M462" i="1" s="1"/>
  <c r="L551" i="1" s="1"/>
  <c r="L442" i="1" s="1"/>
  <c r="L325" i="1"/>
  <c r="M325" i="1" s="1"/>
  <c r="M267" i="1" s="1"/>
  <c r="M876" i="1"/>
  <c r="M717" i="1" s="1"/>
  <c r="L950" i="1" s="1"/>
  <c r="L1027" i="1"/>
  <c r="L952" i="1" s="1"/>
  <c r="L663" i="1"/>
  <c r="L555" i="1" s="1"/>
  <c r="L327" i="1"/>
  <c r="L31" i="1"/>
  <c r="M59" i="1"/>
  <c r="M31" i="1" s="1"/>
  <c r="L1031" i="1"/>
  <c r="M1124" i="1"/>
  <c r="M1031" i="1" s="1"/>
  <c r="M134" i="1"/>
  <c r="M87" i="1" s="1"/>
  <c r="L250" i="1" s="1"/>
  <c r="L87" i="1"/>
  <c r="L267" i="1" l="1"/>
  <c r="L665" i="1"/>
  <c r="M950" i="1"/>
  <c r="M665" i="1" s="1"/>
  <c r="M663" i="1"/>
  <c r="M555" i="1" s="1"/>
  <c r="M1027" i="1"/>
  <c r="M952" i="1" s="1"/>
  <c r="M551" i="1"/>
  <c r="M442" i="1" s="1"/>
  <c r="L553" i="1" s="1"/>
  <c r="L428" i="1" s="1"/>
  <c r="L86" i="1"/>
  <c r="M250" i="1"/>
  <c r="M86" i="1" s="1"/>
  <c r="L425" i="1" s="1"/>
  <c r="M553" i="1" l="1"/>
  <c r="M428" i="1" s="1"/>
  <c r="L1029" i="1" s="1"/>
  <c r="M1029" i="1" s="1"/>
  <c r="M427" i="1" s="1"/>
  <c r="M425" i="1"/>
  <c r="M4" i="1" s="1"/>
  <c r="L4" i="1"/>
  <c r="L427" i="1" l="1"/>
  <c r="L1142" i="1"/>
  <c r="M114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Leire</author>
  </authors>
  <commentList>
    <comment ref="A3" authorId="0" shapeId="0" xr:uid="{AECAD5A9-C8BA-46AC-A3D6-95D72EB92F9F}">
      <text>
        <r>
          <rPr>
            <b/>
            <sz val="9"/>
            <color indexed="81"/>
            <rFont val="Tahoma"/>
            <family val="2"/>
          </rPr>
          <t>Código único que identifica el concepto. Ver colores en "Entorno de trabajo: Apariencia"
Es el primer campo que hay que rellenar para crear un concepto.
Al escribir un código:
•	Si no existe en la obra, se crea un concepto nuevo
•	Si ya figura en otro lugar de la obra, se inserta también bajo el concepto superior
•	Si deriva de un concepto paramétrico, se inserta el concepto derivado
Es sensible a la opción "Archivo: Entorno de trabajo: Generales: Aceptar códigos en minúsculas"</t>
        </r>
      </text>
    </comment>
    <comment ref="B3" authorId="0" shapeId="0" xr:uid="{F7954851-124E-466A-A7FF-9EE2A00C5CC2}">
      <text>
        <r>
          <rPr>
            <b/>
            <sz val="9"/>
            <color indexed="81"/>
            <rFont val="Tahoma"/>
            <family val="2"/>
          </rPr>
          <t>Naturaleza del concepto (ver menú contextual)</t>
        </r>
      </text>
    </comment>
    <comment ref="C3" authorId="0" shapeId="0" xr:uid="{6473437F-C9FF-4B68-AD41-64045C962A99}">
      <text>
        <r>
          <rPr>
            <b/>
            <sz val="9"/>
            <color indexed="81"/>
            <rFont val="Tahoma"/>
            <family val="2"/>
          </rPr>
          <t>Unidad de medida a la que se refiere el precio unitario
Las unidades de tiempo de la maquinaria y la mano de obra afectan a los cálculos de duraciones y recursos
D*, d*: Dias x Horas laborables del día (Obra.CalcDurLab)
S*, s*, W*, w*: Semanas x 5 días
M*, m*: Meses x Días laborables del mes (Obra.CalcDurMes)
A*, a*, Y*, y*: Años x 12</t>
        </r>
      </text>
    </comment>
    <comment ref="D3" authorId="0" shapeId="0" xr:uid="{F364667C-C799-4271-9AEA-4447CF446604}">
      <text>
        <r>
          <rPr>
            <b/>
            <sz val="9"/>
            <color indexed="81"/>
            <rFont val="Tahoma"/>
            <family val="2"/>
          </rPr>
          <t>Texto breve que facilita la visualización, la búsqueda y la impresión del concepto en lugar del texto
El color corresponde al estado, que se modifica con el menú contextual, actualizándose la fecha del color correspondiente</t>
        </r>
      </text>
    </comment>
    <comment ref="E3" authorId="0" shapeId="0" xr:uid="{A1F53516-15E5-4CB2-AB4E-36EE66C2384F}">
      <text>
        <r>
          <rPr>
            <b/>
            <sz val="9"/>
            <color indexed="81"/>
            <rFont val="Tahoma"/>
            <family val="2"/>
          </rPr>
          <t>Descripción corta de la línea de medición</t>
        </r>
      </text>
    </comment>
    <comment ref="F3" authorId="0" shapeId="0" xr:uid="{3BD6F1DE-0D51-4724-B8BF-CF3D93B4E4D2}">
      <text>
        <r>
          <rPr>
            <b/>
            <sz val="9"/>
            <color indexed="81"/>
            <rFont val="Tahoma"/>
            <family val="2"/>
          </rPr>
          <t>Columna A: Número de unidades iguales de la línea de medición</t>
        </r>
      </text>
    </comment>
    <comment ref="G3" authorId="0" shapeId="0" xr:uid="{244D3D4A-706C-4390-8804-2D35132AB3FD}">
      <text>
        <r>
          <rPr>
            <b/>
            <sz val="9"/>
            <color indexed="81"/>
            <rFont val="Tahoma"/>
            <family val="2"/>
          </rPr>
          <t>Columna B: Longitud de la línea de medición</t>
        </r>
      </text>
    </comment>
    <comment ref="H3" authorId="0" shapeId="0" xr:uid="{4C358551-AFC7-4521-BE64-981925989FD6}">
      <text>
        <r>
          <rPr>
            <b/>
            <sz val="9"/>
            <color indexed="81"/>
            <rFont val="Tahoma"/>
            <family val="2"/>
          </rPr>
          <t>Columna C: Anchura de la línea de medición</t>
        </r>
      </text>
    </comment>
    <comment ref="I3" authorId="0" shapeId="0" xr:uid="{DA07001D-BB42-404C-B7E5-6DE4B978DD73}">
      <text>
        <r>
          <rPr>
            <b/>
            <sz val="9"/>
            <color indexed="81"/>
            <rFont val="Tahoma"/>
            <family val="2"/>
          </rPr>
          <t>Columna D: Altura de la línea de medición</t>
        </r>
      </text>
    </comment>
    <comment ref="J3" authorId="0" shapeId="0" xr:uid="{841CE80A-2AB1-4212-BC92-0552D06E6AC6}">
      <text>
        <r>
          <rPr>
            <b/>
            <sz val="9"/>
            <color indexed="81"/>
            <rFont val="Tahoma"/>
            <family val="2"/>
          </rPr>
          <t>Cantidad
Verde: Referencia a otra partida 
Naranja: Fórmula de medición 
Azul: Expresión 
Magenta: Calculado a partir de las dimensiones 
Negro: Introducido directamente</t>
        </r>
      </text>
    </comment>
    <comment ref="K3" authorId="0" shapeId="0" xr:uid="{513D5BED-EFB6-4233-8BA5-CAB4CDD6BF58}">
      <text>
        <r>
          <rPr>
            <b/>
            <sz val="9"/>
            <color indexed="81"/>
            <rFont val="Tahoma"/>
            <family val="2"/>
          </rPr>
          <t>Cantidad o rendimiento del concepto en su superior en el presupuesto
Magenta: Proviene de las líneas de medición 
Negro: Si se introduce por el usuario se retiran del presupuesto las líneas de medición, si existen
Fondo gris: Puede anularse para no tener en cuenta la cantidad del concepto en un superior determinado</t>
        </r>
      </text>
    </comment>
    <comment ref="L3" authorId="0" shapeId="0" xr:uid="{B34A0FD7-3003-4D48-94CE-840BCFC5A656}">
      <text>
        <r>
          <rPr>
            <b/>
            <sz val="9"/>
            <color indexed="81"/>
            <rFont val="Tahoma"/>
            <family val="2"/>
          </rPr>
          <t>Precio unitario principal del concepto
Puede ser el precio del presupuesto, de venta o de oferta
Cuando se usan precios de coste y de venta el coste estimado figura en el precio objetivo "Obj"
Magenta: Calculado a partir de los conceptos inferiores, si se modifica pasa a ser bloqueado
Rojo: Bloqueado, puede ser distinto al resultante de sus inferiores
Fondo gris: Anulado, el concepto no interviene en el presupuesto
Precios.Pres
Precio asignado a la entidad que aparece en las ventanas de precios múltiples, como divisas, precios y ofertantes
Negro: Introducido por usuario
Magenta: Calculado
Fondo rosa: Valor de defecto</t>
        </r>
      </text>
    </comment>
    <comment ref="M3" authorId="0" shapeId="0" xr:uid="{2ECA7139-133C-46FB-A239-9C26177D3E54}">
      <text>
        <r>
          <rPr>
            <b/>
            <sz val="9"/>
            <color indexed="81"/>
            <rFont val="Tahoma"/>
            <family val="2"/>
          </rPr>
          <t>Presupuesto vigente, suma de presupuesto inicial y modificaciones aprobadas
Incluye costes indirectos (PEM) si esta definido el porcentaje
Magenta: El producto de la cantidad por el precio del presupuesto está afectado por un factor o por el porcentaje de costes indirectos</t>
        </r>
      </text>
    </comment>
  </commentList>
</comments>
</file>

<file path=xl/sharedStrings.xml><?xml version="1.0" encoding="utf-8"?>
<sst xmlns="http://schemas.openxmlformats.org/spreadsheetml/2006/main" count="1619" uniqueCount="1035">
  <si>
    <t>TR24-368 ADJTENDER EROSKI FRQ. EL VELLON</t>
  </si>
  <si>
    <t>Presupuesto</t>
  </si>
  <si>
    <t>Código</t>
  </si>
  <si>
    <t>Nat</t>
  </si>
  <si>
    <t>Ud</t>
  </si>
  <si>
    <t>Resumen</t>
  </si>
  <si>
    <t>Comentario</t>
  </si>
  <si>
    <t>N</t>
  </si>
  <si>
    <t>Longitud</t>
  </si>
  <si>
    <t>Anchura</t>
  </si>
  <si>
    <t>Altura</t>
  </si>
  <si>
    <t>Cantidad</t>
  </si>
  <si>
    <t>CanPres</t>
  </si>
  <si>
    <t>Pres</t>
  </si>
  <si>
    <t>ImpPres</t>
  </si>
  <si>
    <t>06</t>
  </si>
  <si>
    <t>Capítulo</t>
  </si>
  <si>
    <t/>
  </si>
  <si>
    <t>OBRA CIVIL</t>
  </si>
  <si>
    <t>0600</t>
  </si>
  <si>
    <t>DEMOLICIONES Y ACTUCIONES PREVIAS</t>
  </si>
  <si>
    <t>0600.01</t>
  </si>
  <si>
    <t>Partida</t>
  </si>
  <si>
    <t>m²</t>
  </si>
  <si>
    <t>APERTURA HUECOS EN FACHADA</t>
  </si>
  <si>
    <t>Demolición de cierre de fachada para colocación de nueva carpintería, realizado por medios manuales o mecánicos, adoptando las medidas necesarias para no dañar la estructura del edificio ni los paramentos verticales y horizontales a mantener, i.p.p. de anulación de redes correspondientes, reparación y remate de elementos dañados en el proceso de demolición, carga y transporte de escombros a vertedero autorizado y canon de vertido. Medida la superficie realmente ejecutada.</t>
  </si>
  <si>
    <t>UD EXTERIOR CLIMA</t>
  </si>
  <si>
    <t>TOMA AIRE FRIO</t>
  </si>
  <si>
    <t>EXPULSION FRIO</t>
  </si>
  <si>
    <t>TOMA AIRE RECUP Y CAMARA CONGELADO</t>
  </si>
  <si>
    <t>EXPULSION PAN Y VESTURIOS</t>
  </si>
  <si>
    <t>PUERTA</t>
  </si>
  <si>
    <t>PUERTA EN PB</t>
  </si>
  <si>
    <t>Total 0600.01</t>
  </si>
  <si>
    <t>0600.02</t>
  </si>
  <si>
    <t>PICADO SOLERA</t>
  </si>
  <si>
    <t>Picado de solera de hormigón. Realizado por medios manuales y/o mecánicos, previo replanteo y corte perimetral con pavimentos anexos, adoptando las medidas necesarias para evitar cualquier daño en los elementos y redes a mantener, incluso reposición de los mismos en caso necesario, limpieza, retirada de escombros a pie de carga y clasificación de residuos en contenedores, carga y transporte a planta de tratamiento, canon de depósito y gestión de residuos. Medida la superficie realmente ejecutada.</t>
  </si>
  <si>
    <t>RED DE SANEAMIENTO</t>
  </si>
  <si>
    <t>RAMPAS</t>
  </si>
  <si>
    <t>cámara congelado</t>
  </si>
  <si>
    <t>Total 0600.02</t>
  </si>
  <si>
    <t>0600.03</t>
  </si>
  <si>
    <t>ud</t>
  </si>
  <si>
    <t>DESMONTAJE PORTON METALICO</t>
  </si>
  <si>
    <t>Desmontaje completo de portón metálico, realizado por medios manuales, i/p.p. De herrajes, mecanismos, y resto de elementos. Incluso limpieza, retirada de escombros a pie de carga y clasificación de residuos en contenedores, carga y transporte a planta de tratamiento, canon de depósito y gestión de residuos, y con p.P. De medios auxiliares. Medida la unidad totalmente desmontada.</t>
  </si>
  <si>
    <t>C/JULIO CESAR</t>
  </si>
  <si>
    <t>Total 0600.03</t>
  </si>
  <si>
    <t>Total 0600</t>
  </si>
  <si>
    <t>0601</t>
  </si>
  <si>
    <t>EXCAVACIONES Y SOLERAS</t>
  </si>
  <si>
    <t>060101</t>
  </si>
  <si>
    <t>EXCAVACIONES Y RELLENOS</t>
  </si>
  <si>
    <t>060101.01</t>
  </si>
  <si>
    <t>m³</t>
  </si>
  <si>
    <t>EXCAVACIÓN Y RELLENO DE ZANJAS Y ARQUETAS</t>
  </si>
  <si>
    <t>Excavación para formación de zanjas, arquetas y relleno posterior con material de la excavación en canalizaciones hasta una profundidad de 0,80 m., En terreno existente bajo solera, con medios mecánicos, hasta alcanzar la cota de profundidad indicada en el proyecto. Incluso transporte de maquinaria, refinado de paramentos y fondo de excavación, extracción de tierras fuera de la excavación, retirada de los materiales excavados, achique y entibaciones en caso necesario, perfilado de fondo y laterales, carga a camión y transporte de material a vertedero autorizado. I/canon de vertido y con p.p. de medios auxiliares. Medida la zanja ejecutada.</t>
  </si>
  <si>
    <t>Total 060101.01</t>
  </si>
  <si>
    <t>Total 060101</t>
  </si>
  <si>
    <t>060102</t>
  </si>
  <si>
    <t>SOLERAS</t>
  </si>
  <si>
    <t>060102.01</t>
  </si>
  <si>
    <t>SOLERA DE MORTERO D-400 E=8CM</t>
  </si>
  <si>
    <t>Solera de mortero autonivelante cementoso D-400 de resistencia 20 N/mm2 de espesor 8 cm, armada con mallazo #15X15X8 mm, regleado, vertido con bomba. Incluso p.p. de medios auxiliares. Medido el volumen realmente ejecutado.</t>
  </si>
  <si>
    <t>SOBRE SOLERA</t>
  </si>
  <si>
    <t>rampas</t>
  </si>
  <si>
    <t>Total 060102.01</t>
  </si>
  <si>
    <t>060102.02</t>
  </si>
  <si>
    <t>MORTERO DE NIVELACION</t>
  </si>
  <si>
    <t>Mortero de nivelación para regularizacion de solera, de espesores comprendidos entre 1 y 2 cm aproximandamente. Incluso, vertido, regleado, juntas perimetrales. Incluso p.p. de medios auxiliares. Medida la superficie realmente ejecutada.</t>
  </si>
  <si>
    <t>PEVISION REGULARIZACION SOLERA</t>
  </si>
  <si>
    <t>Total 060102.02</t>
  </si>
  <si>
    <t>060102.03</t>
  </si>
  <si>
    <t>m3</t>
  </si>
  <si>
    <t>HORMIGÓN LIMPIEZA HM-20/P/20/I</t>
  </si>
  <si>
    <t>Suministro y vertido de hormigón en masa HM-20 N/mm2 , elaborado en central para  uso como hormigón de limpieza en elementos de cimentación (zapatas, pozos y vigas riostras), vertido por medios manuales o bombeo en caso necesario, consistencia plástica, con árido de diámetro máximo 20 mm y cemento CEM II/A-S 42,5, elaborado, transportado y puesto en obra, incluso p.p. de achiques y alisado de la superficie. Según NTE-CSZ, EHE y CTE-SE-C. Medido el volúmen realmente ejecutado.</t>
  </si>
  <si>
    <t>Total 060102.03</t>
  </si>
  <si>
    <t>Total 060102</t>
  </si>
  <si>
    <t>Total 0601</t>
  </si>
  <si>
    <t>0602</t>
  </si>
  <si>
    <t>ESTRUCTURA METALICA</t>
  </si>
  <si>
    <t>0602.01</t>
  </si>
  <si>
    <t>kg</t>
  </si>
  <si>
    <t>ESTRUCTURA METALICA AUXILIAR</t>
  </si>
  <si>
    <t>Estructura metálica auxiliar por perfiles laminados S275 JR / S 275 JOH, soldados o recibidos a forjado/pilares, incluso tratamiento superficial, imprimación y dos manos de esmalte en acabado y p.p. de soldaduras, placas y pernos de anclaje. Incluso medios auxiliares y de elevación para su montaje. Medido el peso nominal de perfiles y chapas montados.</t>
  </si>
  <si>
    <t>PREVISION SUJECCION EQUIPOS</t>
  </si>
  <si>
    <t>ESTRUCTURA FALSO TECHO</t>
  </si>
  <si>
    <t>EJECUTADO</t>
  </si>
  <si>
    <t>Total 0602.01</t>
  </si>
  <si>
    <t>0602.02</t>
  </si>
  <si>
    <t>m2</t>
  </si>
  <si>
    <t>PANEL DE NERVOMETAL</t>
  </si>
  <si>
    <t>Panel de nervometal instalado en cerchas metálicas de la estructura de cubierta de la nave como sustentación de mortedo de vermiculita. Incluye despuntes, recortes y tolerancias del 10%. . Incluso limpieza, retirada de escombros a pie de carga y clasificación de residuos en contenedores, carga y transporte a planta de tratamiento, canon de depósito y gestión de residuos, y con p.p. de medios auxiliares.</t>
  </si>
  <si>
    <t>cub</t>
  </si>
  <si>
    <t>Total 0602.02</t>
  </si>
  <si>
    <t>0602.03</t>
  </si>
  <si>
    <t>PROTECCIÓN IGNIFUGA MORTERO RF-60</t>
  </si>
  <si>
    <t>Protección pasiva contra incendios de estructura metálica mediante proyección neumática de mortero ignífugo, reacción al fuego hasta conseguir una resistencia al fuego de 60 minutos. Incluso medios de elevación. NOTA: Se exigirá certificado de la resistencia al fuego específico emitido por laboratorio homologado, e instalador autorizado.</t>
  </si>
  <si>
    <t>Total 0602.03</t>
  </si>
  <si>
    <t>0602.04</t>
  </si>
  <si>
    <t>PINTURA INTUMESCENTE REF-60</t>
  </si>
  <si>
    <t>Pintura intumescente en estructura principal hasta conseguir una EF-60, con espesor necesario según características del producto y masividad de los perfiles a proteger, sellado con esmalte termoplástico ignífugo, incluso p.p. de medios auxiliares y limpieza. Medido el peso nominal de la estructura sobre la que se proyecta la protección.
NOTA: Se exigirá certificado de la resistencia al fuego específico emitido por laboratorio homologado, e instalador autorizado.</t>
  </si>
  <si>
    <t>prevision para conocer precio unitario</t>
  </si>
  <si>
    <t>Total 0602.04</t>
  </si>
  <si>
    <t>Total 0602</t>
  </si>
  <si>
    <t>0603</t>
  </si>
  <si>
    <t>FONTANERÍA Y ALBAÑILERÍA</t>
  </si>
  <si>
    <t>060301</t>
  </si>
  <si>
    <t>FONTANERIA</t>
  </si>
  <si>
    <t>06030101</t>
  </si>
  <si>
    <t>APARATOS SANITARIOS</t>
  </si>
  <si>
    <t>06030101.01</t>
  </si>
  <si>
    <t>GRIFO FREGADERO/LAVABO PEDAL</t>
  </si>
  <si>
    <t>Suministro y colocación de grifería mezcladora de pedal marca genebre ref. 1342, con caño superior para instalar en fregadero/lavabo, conexionado mediante latiguillos metalicos, totalmente instalado y funcionando.</t>
  </si>
  <si>
    <t>pan</t>
  </si>
  <si>
    <t>Total 06030101.01</t>
  </si>
  <si>
    <t>Total 06030101</t>
  </si>
  <si>
    <t>06030102</t>
  </si>
  <si>
    <t>ABASTECIMIENTO</t>
  </si>
  <si>
    <t>06030102.01</t>
  </si>
  <si>
    <t>INSTALACION AGUA FRIA Y CALIENTE PUNTO CALIENTE PAN</t>
  </si>
  <si>
    <t>Instalación de agua fría y caliente en panaderia para dar servicio a 1 fregadero, 1 horno y un termo electrico, incluyendo todo lo necesario desde la entradda a nucleo humedo: Tubería de cobre con diametros segun documentacion grafica, llaves de corte para agua caliente y fria,  protección con coquilla armstrong en tramos aéreos y con tubo corrugado pvc en tramos empotrados en azul/rojo según fria ó acs, uniones, piezas especiales, codos, tes, cruces, reducciones, pasamuros, sujecciones, llaves de paso junto a apartos, válvulas antirretorno, antiarietes, grapas, prueba de estanqueidad y conexiones a aparatos sanitarios, ayudas de albañilería, construida   s/cte-hs-4. Medida la unidad de nucleo humedo terminada y en funcionamiento.</t>
  </si>
  <si>
    <t>Total 06030102.01</t>
  </si>
  <si>
    <t>06030102.02</t>
  </si>
  <si>
    <t>ml</t>
  </si>
  <si>
    <t>TUBERIA DE COBRE 13/15 o PEX DN16</t>
  </si>
  <si>
    <t>Suministro, montaje y conexionado de tubería de cobre o pex de diámetro nominal 13/15 mm de espesor 1mm. Con p.P. De uniones, piezas especiales, sujeciones, abrazaderas, protecciones, aislamiento a base de coquilla en tramos colgados y tubo corrugado en tramos empotrados en albañilería totalmente instalado y funcionando.  S/cte-hs-4. Tubo corrugado en azul/rojo según fria ó acs.</t>
  </si>
  <si>
    <t>DISTRIBUCION INTERIOR</t>
  </si>
  <si>
    <t>Total 06030102.02</t>
  </si>
  <si>
    <t>06030102.03</t>
  </si>
  <si>
    <t>TUBERIA DE COBRE 16/18 o PEX DN18</t>
  </si>
  <si>
    <t>Suministro, montaje y conexionado de tubería de cobre o pex de diámetro nominal 16/18 mm de espesor 1mm. Con p.P. De uniones, piezas especiales, sujeciones, abrazaderas, protecciones, aislamiento a base de coquilla en tramos colgados y tubo corrugado en tramos empotrados en albañilería totalmente instalado y funcionando.  S/cte-hs-4. Tubo corrugado en azul/rojo según fria ó acs.</t>
  </si>
  <si>
    <t>Total 06030102.03</t>
  </si>
  <si>
    <t>06030102.04</t>
  </si>
  <si>
    <t>TUBERIA DE COBRE 20/22 o PEX DN20</t>
  </si>
  <si>
    <t>Suministro, montaje y conexionado de tubería de cobre o pex de diámetro nominal 20/22 mm de espesor 1 mm. con p.p. de uniones, piezas especiales, sujeciones, abrazaderas, protecciones, aislamiento a base de coquilla en tramos colgados y tubo corrugado en tramos empotrados en albañilería totalmente instalado y funcionando.  s/cte-hs-4. tubo corrugado en azul/rojo según fria ó acs</t>
  </si>
  <si>
    <t>Total 06030102.04</t>
  </si>
  <si>
    <t>06030102.05</t>
  </si>
  <si>
    <t>TERMO ELECTRICO DE 50 L.</t>
  </si>
  <si>
    <t>Termo eléctrico de 50 l., I/lámpara de control, termómetro, termostato exterior regulable de 35º a 60º, válvula de seguridad instalado con llaves de corte y latiguillos, sin incluir conexión eléctrica. Medida la unidad instalada.</t>
  </si>
  <si>
    <t>ACS</t>
  </si>
  <si>
    <t>Total 06030102.05</t>
  </si>
  <si>
    <t>06030102.06</t>
  </si>
  <si>
    <t>VÁLVULA CORTE LATÓN 3/4" 20mm</t>
  </si>
  <si>
    <t>Suministro y colocación de válvula de corte por esfera, de 3/4" (20 mm.) de diámetro, de latón cromado PN-25, colocada mediante unión roscada, totalmente equipada, instalada y funcionando. s/CTE-HS-4.</t>
  </si>
  <si>
    <t>ENTRADA ACOMETIDA</t>
  </si>
  <si>
    <t>Total 06030102.06</t>
  </si>
  <si>
    <t>06030102.07</t>
  </si>
  <si>
    <t>CONTADOR DE AGUA DN-32 (abast)</t>
  </si>
  <si>
    <t>Contador de consumo de abastecimiento de 32 mm de diámetro, colocado en batería para agua general, incluso llaves de corte, válvula de retención, filtro antipartículas, juntas, accesorios y demás elementos para su correcta y homologada instalación. La batería tendrá certificado de homologación expedido por el departamento de industria del gobierno se marcarán en un cuadro con pintura indeleble la situación de los contadores. Medida la unidad terminada y rematada.</t>
  </si>
  <si>
    <t>ACOMETIDA</t>
  </si>
  <si>
    <t>Total 06030102.07</t>
  </si>
  <si>
    <t>Total 06030102</t>
  </si>
  <si>
    <t>Total 060301</t>
  </si>
  <si>
    <t>060302</t>
  </si>
  <si>
    <t>SANEAMIENTO</t>
  </si>
  <si>
    <t>060302.01</t>
  </si>
  <si>
    <t>COLECTOR DN 50 MM PVC SERIE C</t>
  </si>
  <si>
    <t>Colector enterrado de pvc reforzado serie c de 50 mm. De diám., Colocado sobre solera de hormigón h-100 de 10 cm. De espesor o embutido en recrecido a ejecutar, refuerzo de hormigón en zanja y de mortero en rozas de recrecido y relleno de tierras procedentes de préstamo hasta cota bajo solera. Construido según NTE-ISS-47.</t>
  </si>
  <si>
    <t>DESAGUES</t>
  </si>
  <si>
    <t>Total 060302.01</t>
  </si>
  <si>
    <t>060302.02</t>
  </si>
  <si>
    <t>COLECTOR DN 90 MM PVC SERIE C</t>
  </si>
  <si>
    <t>Colector enterrado de pvc reforzado serie c de 90 mm. De diám., Colocado sobre solera de hormigón h-100 de 10 cm. De espesor o embutido en recrecido a ejecutar, refuerzo de hormigón en zanja y de mortero en rozas de recrecido y relleno de tierras procedentes de préstamo hasta cota bajo solera. Construido según NTE-ISS-47.</t>
  </si>
  <si>
    <t>COLECTOR</t>
  </si>
  <si>
    <t>Total 060302.02</t>
  </si>
  <si>
    <t>060302.03</t>
  </si>
  <si>
    <t>COLECTOR DN 125 MM PVC SERIE C</t>
  </si>
  <si>
    <t>Colector enterrado de pvc reforzado serie c de 125 mm. de diám., colocado sobre solera de hormigón h-100 de 10 cm. de espesor, refuerzo de hormigón hasta 15 cm por encima de la generatriz superior del tubo y relleno de tierras procedentes de préstamo hasta cota bajo solera. construido según NTE-ISS-47.</t>
  </si>
  <si>
    <t>SALIDA COLECTOR A ARQUETA EXTERIOR</t>
  </si>
  <si>
    <t>Total 060302.03</t>
  </si>
  <si>
    <t>060302.04</t>
  </si>
  <si>
    <t>MANGUETON CONEXION MUEBLES FRIO, CAMARAS Y FREG.</t>
  </si>
  <si>
    <t>Manguetones de pvc serie c de diferentes diámetros interiores entre 40 y 90mm para conexionar muebles de frío, cámaras, fregaderos y elementos con desagüe, incluso paso de forjado, sifón y entronque con red o arqueta y ayudas de albañilería. Medida la unidad terminada.</t>
  </si>
  <si>
    <t>Total 060302.04</t>
  </si>
  <si>
    <t>060302.05</t>
  </si>
  <si>
    <t>DESAGÜE DE TERMO</t>
  </si>
  <si>
    <t>Ejecución de desagüe para termo, incluido el embellecedor utilizando polipropileno reticulado diam 10 mm., Incluso p.p. de piezas, soldaduras y sifón de cobre. Medida la unidad ejecutada.</t>
  </si>
  <si>
    <t>Total 060302.05</t>
  </si>
  <si>
    <t>060302.06</t>
  </si>
  <si>
    <t>ARQUETA REGISTRO 40x40cm</t>
  </si>
  <si>
    <t>Arqueta de registro de 40x40 cm. Formada por solera de hormigón en masa h-100 de 10 cm. De espesor, fábrica de ladrillo perforado 1/2 asta, raseada y bruñida por el interior,marco y  tapa estanca de fundición nodular para embaldosar o pavimentar, dado de hormigón en masa, conexionados y formación de medias cañas. Construida según CTE-HS-5. Medida la unidad terminada.</t>
  </si>
  <si>
    <t>ALMACEN</t>
  </si>
  <si>
    <t>Total 060302.06</t>
  </si>
  <si>
    <t>060302.07</t>
  </si>
  <si>
    <t>SUMIDERO SIFONICO INOX</t>
  </si>
  <si>
    <t>Sumidero sifónico inoxidable con filtro de 110 mm de diámetro con rejilla de acero inoxidable  soldada de 20x20 cm, salida vertical de 90 mm de diámetro, incluso codo de conexión a red, pequeño material de recibido y colocación. Medida la unidad terminada.</t>
  </si>
  <si>
    <t>CAMARA REFRIGERADO</t>
  </si>
  <si>
    <t>Total 060302.07</t>
  </si>
  <si>
    <t>060302.08</t>
  </si>
  <si>
    <t>ENTRONQUE A ARQUETAS EXISTENTE</t>
  </si>
  <si>
    <t>Entronque a las arquetas de la red de saneamiento de fecales existentes en el local,  incluso en caso necesario cata de localización en caso necesario, rotura de pavimento, excavacion en lateral del pozo de conexión, apertura de hueco en el mismo para conexión/paso de tubos y rellenos, tomando las medidas oportunas para evitar cualquier daño en los elementos y redes a mantener. Medida la unidad terminada, probada y en funcionamiento.</t>
  </si>
  <si>
    <t>PREVISION</t>
  </si>
  <si>
    <t>Total 060302.08</t>
  </si>
  <si>
    <t>060302.09</t>
  </si>
  <si>
    <t>CONEXIÓN A RED EXISTENTE</t>
  </si>
  <si>
    <t>Acometida a la red de saneamiento de pluviales o fecales existente, incluso cata de localización en caso necesario, rotura de pavimento, excavacion en lateral del pozo de conexión, apertura de hueco en el mismo para conexión/paso de tubo, piezas especiales de entronque, rellenos, y reposición de pavimentos, tomando las medidas oportunas para evitar cualquier daño en los elementos y redes a mantener y reposición de los mismos en caso necesario. Medida la unidad terminada, probada y en funcionamiento.</t>
  </si>
  <si>
    <t>Total 060302.09</t>
  </si>
  <si>
    <t>Total 060302</t>
  </si>
  <si>
    <t>060303</t>
  </si>
  <si>
    <t>ALBAÑILERÍA</t>
  </si>
  <si>
    <t>060303.01</t>
  </si>
  <si>
    <t>MURO BL. HGÓN. GRIS. 40x20x10</t>
  </si>
  <si>
    <t>Fabrica de bloques huecos de hormigón gris estándar de 40x20x10 cm. para revestir, recibidos con mortero de cemento cem ii/b-m 32,5 n y arena de río m-7,5 y armadura de encadenado vertical formada por 4 redondos de acero b 500 s, de d=12 por m. y armadura de acero galvanizado, en forma de cercha para tipo de exposición acorde a tabla 3.3 cte db se-f, murfor® rnd.5/z-150 cada 2 hiladas, según ec6+cte, i/p.p. de rellenos de hormigón de 365 kg. de cemento/m3. de dosificación, i/vertido, vibrado y medios auxiliares, s/nte-ffb-11 y cte-se-f, medida deduciendo huecos superiores a 1 m2</t>
  </si>
  <si>
    <t>TABIQUE SV ALMACEN</t>
  </si>
  <si>
    <t>Total 060303.01</t>
  </si>
  <si>
    <t>060303.02</t>
  </si>
  <si>
    <t>MURO BL. HGÓN. GRIS. 40x20x20 HUECOS FACHADA</t>
  </si>
  <si>
    <t>Fabrica de bloques huecos de hormigón gris estándar de 40x20x20 cm. para revestir, recibidos con mortero de cemento cem ii/b-m 32,5 n y arena de río m-7,5 y armadura de encadenado vertical formada por 4 redondos de acero b 500 s, de d=12 por m. y armadura de acero galvanizado, en forma de cercha para tipo de exposición acorde a tabla 3.3 cte db se-f, murfor® rnd.5/z-150 cada 2 hiladas, según ec6+cte, i/p.p. de rellenos de hormigón de 365 kg. de cemento/m3. de dosificación, i/vertido, vibrado y medios auxiliares, s/nte-ffb-11 y cte-se-f, medida deduciendo huecos superiores a 1 m2</t>
  </si>
  <si>
    <t>ENTRADA</t>
  </si>
  <si>
    <t>VENTANAS</t>
  </si>
  <si>
    <t>PUERTAS</t>
  </si>
  <si>
    <t>VARUIOS</t>
  </si>
  <si>
    <t>Total 060303.02</t>
  </si>
  <si>
    <t>060303.03</t>
  </si>
  <si>
    <t>APERTURA DE HUECOS</t>
  </si>
  <si>
    <t>Apertura de huecos en fábricas, forjados y/o muros de sótano para paso de instalaciones de saneamiento, incendios, electricidad, climatización y frío industrial, incluso posterior recibido y sellado.</t>
  </si>
  <si>
    <t>VARIOS</t>
  </si>
  <si>
    <t>Total 060303.03</t>
  </si>
  <si>
    <t>060303.04</t>
  </si>
  <si>
    <t>TABIQUE CARTON YESO HIDROFUGO</t>
  </si>
  <si>
    <t>Tabique con placa una placa de cartón-yeso 15 mm a cada lado, con propiedades hidrofugas (wa) en zonas de locales humedos (obradores, secciones perecederos, aseos, vestuarios, ...) Atornillada a la estructura de acero galvanizado formada por canal fijado con tornillos de acero y a los montantes de 70 mm. Aptos para alturas utiles de local, distanciados entre sí 600 mm., I/p.p. de replanteo auxiliar, nivelación, ejecución de ángulos, aplomados, recibido de cercos, sellado de pasos, tratamiento de juntas con cinta, limpieza, terminado y listo para pintar, s/nte-ptp, medida la superficie ejecutada.</t>
  </si>
  <si>
    <t>OFICINA Y OBRADOR</t>
  </si>
  <si>
    <t>Total 060303.04</t>
  </si>
  <si>
    <t>060303.05</t>
  </si>
  <si>
    <t>TRASDOS CON AISLAMIENTO PAREDES</t>
  </si>
  <si>
    <t>Suministro y ejecución de trasdosado CON AISLAMIENTO de paredes compuesto por, perfileria de 48 mm y montantes colocados cada 60 mm, lana mineral de 65mm de espesor y 70kg/m3, una placa de carton-yeso de  15 mm de espesor I.p.p. recortes, encintado, lucido, remate de huecos por salida de instalaciones, tales como conductos, bandejas, bajantes, etc. Medida la superficie realmente ejecutada deduciendo huecos superiores a 1m2 y totalmente colocada.</t>
  </si>
  <si>
    <t>PREVISIÓN</t>
  </si>
  <si>
    <t>Total 060303.05</t>
  </si>
  <si>
    <t>060303.06</t>
  </si>
  <si>
    <t>HORNACINA PCI CONTADORES</t>
  </si>
  <si>
    <t>Suministro y ejecución de hornacina de contadores de PCI, de dimensiones interiores útiles, con añadido de base empotrada útil de 40 cm de altura, formada por bloque de hormigón 40x20x20 cm, cierre superior de hormigon de 5 cm. de espesor, puertas metálicas de acero galvanizado con cerradura normalizada. Siguiendo especificaciones técnicas de compañía suministradora. Medida la unidad totalmente ejecutada, empotradas en fachada o aisladas.</t>
  </si>
  <si>
    <t>PCI</t>
  </si>
  <si>
    <t>Total 060303.06</t>
  </si>
  <si>
    <t>060303.07</t>
  </si>
  <si>
    <t>TRASDOSADO CARTÓN-YESO (15+20)</t>
  </si>
  <si>
    <t>Trasdosado de carton-yeso, en paredes con una placa de 15 mm de espesor (placas hodrófugas en cuartos húmedos) de suelo a techo , atornillado a entramado de acero galvanizado mediante omegas de 20 mm. De espesor dispuestas verticalmente cada 40 cm fijadas al paramento de albañileria. Incluso replanteo, entramado auxiliar, limpieza, aplomado, nivelación, ejecución de ángulos y pasos de instalaciones y repaso de juntas; Construido según especificaciones del fabricante de los paneles. Medida la superficie real ejecutada, deduciendo huecos superiores a 1m2.</t>
  </si>
  <si>
    <t>Total 060303.07</t>
  </si>
  <si>
    <t>060303.08</t>
  </si>
  <si>
    <t>REPARACIÓN DE REVESTIMIENTO DE MORTERO CON DEFECTOS SUPERF.C/MORTERO ACRÍLICO</t>
  </si>
  <si>
    <t>Reparación de revestimiento de mortero con defectos superficiales, mediante aplicación de capa de mortero sin cemento, extendido con llana, de 2 mm de espesor medio, con un rendimiento de 4 kg/m², para proceder posteriormente a su acabado final (no incluido en este precio). Incluso p/p de humectación previa del soporte</t>
  </si>
  <si>
    <t>Total 060303.08</t>
  </si>
  <si>
    <t>Total 060303</t>
  </si>
  <si>
    <t>060304</t>
  </si>
  <si>
    <t>REVESTIMIENTOS</t>
  </si>
  <si>
    <t>060304.01</t>
  </si>
  <si>
    <t>ENFOSCADO FRATASADO 20MM.  P. VERTICALES</t>
  </si>
  <si>
    <t>Enfoscado maestreado y fratasado para pintar, con mortero de cemento cem ii/b-p 32,5 n y arena de río m-15, en paramentos verticales de 20 mm. de espesor, i/regleado, sacado de aristas y rincones con maestras cada 3 m. , Andamiaje, medios auxiliares, protecciones y limpieza final. Medido deduciendo huecos.</t>
  </si>
  <si>
    <t>CIERRE SV/ALMACEN</t>
  </si>
  <si>
    <t>Total 060304.01</t>
  </si>
  <si>
    <t>060304.02</t>
  </si>
  <si>
    <t>ENFOSCADO, MAESTREADO y TALOCHADO MORTERO HIDROFUGO EN EXTERIORES</t>
  </si>
  <si>
    <t>Enfoscado maestreado y talochado fino para pintar, con mortero hidrofugo en exterioresen paramentos verticales, i/regleado, sacado de aristas y rincones, formación de maestras cada 3 m. máximo y andamiaje auxiliar. Medición a cinta corrida.</t>
  </si>
  <si>
    <t>FACHADA</t>
  </si>
  <si>
    <t>Total 060304.02</t>
  </si>
  <si>
    <t>060304.03</t>
  </si>
  <si>
    <t>ENLUCIDO DE YESO PROYECTADO</t>
  </si>
  <si>
    <t>Enlucido de paramentos verticales  y horizontales mediante pasta de yeso y aditivos especial para proyectar, aplicado por medios mecánicos sobre el soporte en paramentos con 15 mm. de espesor, pañeado con regla y acabado fino con llana, i/formación de rincones, guarniciones de huecos, remates con pavimento, p.p. de guardavivos de plástico o metal y colocación de andamios s/NTE-RPG-9 e instrucciones del fabricante, medido deduciendo huecos superiores a 2 m2.</t>
  </si>
  <si>
    <t>Total 060304.03</t>
  </si>
  <si>
    <t>Total 060304</t>
  </si>
  <si>
    <t>Total 0603</t>
  </si>
  <si>
    <t>0604</t>
  </si>
  <si>
    <t>SOLADOS</t>
  </si>
  <si>
    <t>0604.01</t>
  </si>
  <si>
    <t>RODAPIÉ CERÁMICO 8X33CM.</t>
  </si>
  <si>
    <t>Suministro y colocacion de rodapié cerámico de 33x8 cm., Recibido con adhesivo c1 t s/en-12004 ibersec tile yeso, sobre superficie lisa, i/rejuntado con mortero tapajuntas cg2-w-ar s/nen-13888 ibersec junta fina blanca y limpieza, s/nte-rsr, medido en su longitud.</t>
  </si>
  <si>
    <t>ACCESO Y SALA VENTAS</t>
  </si>
  <si>
    <t>Total 0604.01</t>
  </si>
  <si>
    <t>0604.02</t>
  </si>
  <si>
    <t>SOLADO BALDOSA ANTIDESLIZANTE (C2) PAMESA ARRECIFE EROSKI 60x60 CM</t>
  </si>
  <si>
    <t>Solado de gres porcelánico antideslizante clase 2 (c2) de 60x60 cm  y 12 mm, tipo eroski modelo pamesa arrecife, colocado con pegamento especial sobre base, juntas de retracción en paños de 4,00x4,00 m, colocada con junta de 3 mm, recibido de juntas con lechada de cemento i/cortes, replanteo, limpieza desescombro, medios auxiliares y seguridad, medido en superficie realmente ejecutada.</t>
  </si>
  <si>
    <t>ACCESO</t>
  </si>
  <si>
    <t>PUNTO CALIENTE PAN</t>
  </si>
  <si>
    <t>Total 0604.02</t>
  </si>
  <si>
    <t>Total 0604</t>
  </si>
  <si>
    <t>0605</t>
  </si>
  <si>
    <t>CARPINTERIA Y CERRAJERIA</t>
  </si>
  <si>
    <t>060501</t>
  </si>
  <si>
    <t>CARPINTERIA DE MADERA</t>
  </si>
  <si>
    <t>060501.01</t>
  </si>
  <si>
    <t>PUERTA MAD. 0,825x2,03 LACADA</t>
  </si>
  <si>
    <t>Suministro y colocación de puerta de una hoja de madera revestida de melamina lacada blanca en interiores y marron RAL 8019 en las caras que den a Sala de ventas, de dimensiones 0,825 x 2,03 m, practicable, manillas, muelle de bisagra, marco y jambas acabado igual al de la hoja, rejilla de ventilación de trox ags-t de dimensiones 525x225 mm, cerradura y parte proporcional de amaestramiento de cerradura para vestuarios y oficina, herrajes de acero inoxidable, incluso suministro y colocación de premarco y p.p. de elementos necesarios para su montaje. Medida la unidad colocada.</t>
  </si>
  <si>
    <t>OFICINA</t>
  </si>
  <si>
    <t>Total 060501.01</t>
  </si>
  <si>
    <t>060501.02</t>
  </si>
  <si>
    <t>PUERTA MAD. 0,925x2,03 LACADA</t>
  </si>
  <si>
    <t>Suministro y colocación de puerta de una hoja de madera revestida de melamina lacada blanca en interiores y marron RAL 8019 en las caras que den a Sala de ventas, de dimensiones 0,925 x 2,03 m, practicable, manillas, muelle de bisagra, marco y jambas acabado igual al de la hoja, rejilla de ventilación de trox ags-t de dimensiones 525x225 mm, herrajes de acero inoxidable, incluso suministro y colocación de premarco y p.p. de elementos necesarios para su montaje. Medida la unidad colocada.</t>
  </si>
  <si>
    <t>PUNTO CALIENTE DE PAN</t>
  </si>
  <si>
    <t>Total 060501.02</t>
  </si>
  <si>
    <t>060501.03</t>
  </si>
  <si>
    <t>TOPE DE PUERTA</t>
  </si>
  <si>
    <t>Suministro y colocacios de tope de puerta colocado.</t>
  </si>
  <si>
    <t>Total 060501.03</t>
  </si>
  <si>
    <t>060501.04</t>
  </si>
  <si>
    <t>PANEL VINILICO CON CANTONERAS</t>
  </si>
  <si>
    <t>Panel vinilico efecto madera con cantoneras en las esquinars para cubrirlas para el revestimiento de pilares y paredes hasta 1,20 mts de altura. Incluso replanteos, colocación con fijación oculta, medios auxiliares, pequeño material, mermas, recortes, limpieza. Medida la longitud lineal realmente ejecutada y rematada.</t>
  </si>
  <si>
    <t>FRENTE CAJAS</t>
  </si>
  <si>
    <t>Total 060501.04</t>
  </si>
  <si>
    <t>Total 060501</t>
  </si>
  <si>
    <t>060502</t>
  </si>
  <si>
    <t>CARPINTERIA METALICA</t>
  </si>
  <si>
    <t>060502.01</t>
  </si>
  <si>
    <t>PUERTA AUTOMÁTICA DE APERTURA CORREDERA</t>
  </si>
  <si>
    <t>Suministro y colocación de puerta automática modelo visio 100, color gris oscuro RAL 7024, apertura corredera, con dos hojas correderas para acceso peatonal de paso ancho mínimo total 1,50 m y altura mínima 2,50 m, accionada por un operador universal bravo o similar, con protección inferior de hoja de 75 mm de aluminio; Hoja de vidrio laminar 5+5 (butiral) tintado(simulando el efecto del factor solar); Incluso p.p. de perfil estructural, carros, brazos de arrastre, suspensiones, selector de maniobra, remates, y los siguientes accesorios: Conmutador de maniobras de 4 posiciones, dos radares de efecto "doppler", carcasa de proteccion para radar exterior antivandalismo, batería de seguridad antipánico, fotocélula en el eje de paso completa y cerrojo eléctrico magnetico de seguridad, carriles y guías, logotipos adhesivos, bandas señalizadoras, piezas especiales, conexiones eléctricas, montaje. Construída según especificaciones de fabricante, D.F, y NTE-ftv. Medida la unidad ejecutada. Lacada en ral según modelo Eroski.</t>
  </si>
  <si>
    <t>ACCESO PRINCIPAL</t>
  </si>
  <si>
    <t>Total 060502.01</t>
  </si>
  <si>
    <t>060502.02</t>
  </si>
  <si>
    <t>PUERTA METALICA 2,00 x 2,20 / 2H</t>
  </si>
  <si>
    <t>Suministro, colocación, aplomado y recibido de puerta metálica practicable, de 2 hojas, de dim. de paso 2,00x2,20 m, compuesta por bastidor metálico de perfiles laminados en frío de sección rectangular, chapa lisa de acero de 1,2 mm de espesor por ambas caras y rellena en su interior con material aislante de alta densidad, lacado todo el conjunto en Ral a definir por la Propiedad, con marcos y premarcos metálicos, doble barra antipánico cada hoja. cierrapuertas con brazo y cierre amortiguado , manilla interior y exterior, cerradura, cepillo de ajuste inferior, incluso p.p. de herrajes, de amaestramiento de cerradura, topes y tornillería necesarios para su montaje. Medida la unidad colocada.</t>
  </si>
  <si>
    <t>SALIDA EMERGENCIA</t>
  </si>
  <si>
    <t>Total 060502.02</t>
  </si>
  <si>
    <t>060502.03</t>
  </si>
  <si>
    <t>PUERTA METALICA HOJA 1,00x2,20m</t>
  </si>
  <si>
    <t>Suministro, colocación, aplomado y recibido de puerta metálica. Color gris oscuro RAL 7024. Características: 1 Hoja, de medidas de paso total 1,00x2,20 m, incluso cargaderos necesarios y remates de mochetas, provista de muelle de bisagra, manilla exterior e interior y cerradura con llaves amaestradas, muelle cierrapuertas, selector de cierre, doble barra antipánico cada hoja, manillas entrenganche de poliamida con alma de acero y galce inferior. Lacado todo el conjunto en ral a definir por la propiedad. Medida la unidad ejecutada.</t>
  </si>
  <si>
    <t>ALMACÉN (PUERTA EVAC.)</t>
  </si>
  <si>
    <t>Total 060502.03</t>
  </si>
  <si>
    <t>060502.04</t>
  </si>
  <si>
    <t>PERSIANA ENROLLABLE LAMAS MOTORIZADA</t>
  </si>
  <si>
    <t>Persiana enrrollable de lamas de chapa galvanizada C115 lacada en color gris oscuro RAL 7024, según modelo EROSKI de 40 mm de anchura, motorizada, equipada con todos sus accesorios, silentblocks en los anclajes, cajón oculto en falso techo, i. p.p. de mando a distancia, cuadro de control, conexionado de acometida, herrajes de cierre,medios auxiliares y de seguridad. Elaborado de taller y ajuste en obra,  incluso panel de dimensiones indicadas en docuemntacion grafica si fuera necesario. Medida la unidad colocada, rematada y funcionando.</t>
  </si>
  <si>
    <t>Total 060502.04</t>
  </si>
  <si>
    <t>060502.05</t>
  </si>
  <si>
    <t>VENTANAL CARP. ALUMINIO / 6+6</t>
  </si>
  <si>
    <t>Suministro y montaje de carpintería de aluminio color gris oscuro RAL 7024, colocándose vidrio laminar espesor 3+3 +cámara de 6 +vidrio laminar 3+3 con factor solar (g) 0,40 transmision termica limite 3,20w/m2k,  para conformado de ventanal fijo, formada por perfiles provistos de rotura de puente térmico. Elaborada en taller, con clasificación a la permeabilidad al aire según une-en 12207, clasificación a la estanqueidad al agua según une-en 12208 y clasificación a la resistencia a la carga del viento según une-en 12210. Medida la superficie ejecutada</t>
  </si>
  <si>
    <t>LOCAL</t>
  </si>
  <si>
    <t>Total 060502.05</t>
  </si>
  <si>
    <t>060502.06</t>
  </si>
  <si>
    <t>PERFILERIA ACERO SUJECCIÓN PUERTA DE ACCESO</t>
  </si>
  <si>
    <t>Suministro y colocación de perfilería metálica para cuelgue y sujección de puerta corredera de acceso al local a base de acero en perfiles normalizados de dimensiones necesarias para aguantar la fábrica y la carpintería. Perfiles colgados del forjado superior mediante tubos/llantas de acero anclados mediante tacos mecánicos. Incluso p.p de elementos de anclaje, transporte, medios de elevación, auxiliares y ayudas necesarias para la correcta realización de la unidad.</t>
  </si>
  <si>
    <t>Total 060502.06</t>
  </si>
  <si>
    <t>Total 060502</t>
  </si>
  <si>
    <t>Total 0605</t>
  </si>
  <si>
    <t>0607</t>
  </si>
  <si>
    <t>PINTURA Y ACABADOS</t>
  </si>
  <si>
    <t>060701</t>
  </si>
  <si>
    <t>PINTURA Y ACABADOS INT. VERT</t>
  </si>
  <si>
    <t>060701.01</t>
  </si>
  <si>
    <t>PINTURA PLASTICA SATINADA COLOR PAREDES</t>
  </si>
  <si>
    <t>Pintura aplicada sobre paramentos interiores varios, dos manos, acabado a rodillo, incluso  p/p. de imprimación selladora, plastecido de faltas notables, lijados, replanteo, retirada y colocación de carteles, medios auxiliares y p/p de pequeño material. Medición a cinta corrida. Color marron RAL 8019 a confirmar por D.F.</t>
  </si>
  <si>
    <t>SV</t>
  </si>
  <si>
    <t>Total 060701.01</t>
  </si>
  <si>
    <t>060701.02</t>
  </si>
  <si>
    <t>PINTURA PLASTICA SATINADA PLACAS TECHOS</t>
  </si>
  <si>
    <t>Pintura plástica satinada, sobre placas falso techo sin perfilería, en color a definir por D.F. sobre soporte de yeso, pladur, revocos de mortero de cemento Portland y/o paneles prefabricados, aplicado en tres manos de acabado. Incluso masillado y capa selladora, material, suministro y aplicación. Incluso repercusión de andamiaje, medios auxiliares, protecciones y limpieza final. Medida la superficie ejecutada.</t>
  </si>
  <si>
    <t>var</t>
  </si>
  <si>
    <t>Total 060701.02</t>
  </si>
  <si>
    <t>060701.03</t>
  </si>
  <si>
    <t>PINTURA ESMALTE CARPINTERÍAS METALICAS</t>
  </si>
  <si>
    <t>Preparación y aplicación de esmalte sintético en carpintería metálica. Incluso medios auxiliares, protecciones y limpieza final. Medida la superficie ejecutada.</t>
  </si>
  <si>
    <t>Total 060701.03</t>
  </si>
  <si>
    <t>060701.04</t>
  </si>
  <si>
    <t>PINTURA RESINA EPOXI SOLADO</t>
  </si>
  <si>
    <t>Pintado de pavimento mediante la Impregnación Epoxi en Base Acuosa incolora MASTERTOP P 670, consistente en la aplicación de dos capas (rendimiento 0,300 kg/m2), sobre superficies de hormigón o mortero, incluida la preparación del soporte. Color a elegir por la D.F. Medida la superficie totalmente terminada.</t>
  </si>
  <si>
    <t>SALA VENTAS</t>
  </si>
  <si>
    <t>Total 060701.04</t>
  </si>
  <si>
    <t>060701.05</t>
  </si>
  <si>
    <t>ALICATADO METRO EQUIPE DS123250 100X200 WHITE MATT</t>
  </si>
  <si>
    <t>Alicatado Metro Equipe DS123250 100X200 mm White Matt20x20 recibido con cemento cola de tipo Collastic de la marca Bettor sobre paramentos de albañileria, paneles de cámaras, cartón yeso o raseo maestreado, incluyendo p.p. de piezas especiales en formación de 1/2 cañas sanitarias, cantoneras, remates, piezas especiales, rejuntado, medios auxiliares y limpieza, según planos. Medida la superficie ejecutada totalmente terminada deduciendo huecos superiores a 1 m2.</t>
  </si>
  <si>
    <t>OBRADOR PAN</t>
  </si>
  <si>
    <t>Total 060701.05</t>
  </si>
  <si>
    <t>060701.06</t>
  </si>
  <si>
    <t>SUM. Y COLOC. DE ESQUINERO ACERO INOXIDABLE</t>
  </si>
  <si>
    <t>Suministro y colocación de esquineros de acero inoxidable esquinero Durondell Dre 125, recibido con pasta adhesiva y limpieza. Medida la longitud ejecutada.</t>
  </si>
  <si>
    <t>Total 060701.06</t>
  </si>
  <si>
    <t>060701.07</t>
  </si>
  <si>
    <t>MEDIA CAÑA SANITARIA DE PVC SCHLÜTER-DILEX-HKW</t>
  </si>
  <si>
    <t>Suministro y colocación de media caña sanitaria de pvc, marca SCHLÜTER model DILEX-HKW referencia HKW-U11/O11-G, con altura H=11mm para recibir espesor de  alicatado, color según alicatado (G  gris, RAL 7030), recibida con cemento cola, incluso p.p. de cortes, ingletes, piezas especiales, rejuntado con lechada de cemento color según alicatado V-B/20 y limpieza, s/NTE-RPA-4, Medida la longitud colocada.</t>
  </si>
  <si>
    <t>Total 060701.07</t>
  </si>
  <si>
    <t>060701.08</t>
  </si>
  <si>
    <t>REVESTIMIENTO TABLERO TIPO LINK FLOOR</t>
  </si>
  <si>
    <t>Suministro y colocación de revestimiento con material de porcelanosa imitación madera link floor, hasta 1,25 m de altura, incluso perfiles "L" esquineros y de coronacion de aluminio lacado en negro con cortes a inglete limados para que no sean punzantes. Medida la superficie ejecutada totalemente terminada.</t>
  </si>
  <si>
    <t>Total 060701.08</t>
  </si>
  <si>
    <t>060701.09</t>
  </si>
  <si>
    <t>PINTURA PLACAS DE TECHO NCS S2050-Y80R</t>
  </si>
  <si>
    <t>Pintura plástica NCS S 2050-Y80R, sobre placas de falso techo, dejando la perfilería sin pintar, aplicado en tres manos de acabado. Incluso capa selladora, material, suministro y aplicación. Incluso repercusión de andamiaje, medios auxiliares, protecciones y limpieza final. Medida la superficie ejecutada.</t>
  </si>
  <si>
    <t>Total 060701.09</t>
  </si>
  <si>
    <t>060701.10</t>
  </si>
  <si>
    <t>PANEL PVC ESPUMADO IMPRESO</t>
  </si>
  <si>
    <t>Suministro y colocación de panel PVC espumado impreso para revestimiento de trasera de mobiliario de panadería, incluso limpieza. Medida la superficie ejecutada totalemente terminada.</t>
  </si>
  <si>
    <t>PAN</t>
  </si>
  <si>
    <t>Total 060701.10</t>
  </si>
  <si>
    <t>060701.11</t>
  </si>
  <si>
    <t>IMPERMEABILIZANTE PARA CUBIERTAS TECHO</t>
  </si>
  <si>
    <t>Tratamiento antihumedad para cubiertas de revestimiento impermeabilizante elástico continuo, a base de polímeros acrílicos en emulsión acuosa, previa preparación del soporte, aplicación de dos manos con espátula dentada, con un rendimiento aproximado de entre 1-2 kg/m2 siguiendo las instrucciones de aplicación y preparación del soporte según se especifica en ficha técnica</t>
  </si>
  <si>
    <t>cubierta</t>
  </si>
  <si>
    <t>Total 060701.11</t>
  </si>
  <si>
    <t>060701.12</t>
  </si>
  <si>
    <t>PINTURA PLÁSTICA ACRÍLICA SATINADA</t>
  </si>
  <si>
    <t>Pintura plástica vinílica satinada medio industrial de 1ª calidad, aplicada con rodillo, en paramentos verticales y horizontales de fachada, i/limpieza de superficie, mano de imprimación y acabado con dos manos, según NTE-RPP-24.</t>
  </si>
  <si>
    <t>Total 060701.12</t>
  </si>
  <si>
    <t>Total 060701</t>
  </si>
  <si>
    <t>060702</t>
  </si>
  <si>
    <t>FALSOS TECHOS Y ACAB. HORIZ.</t>
  </si>
  <si>
    <t>060702.01</t>
  </si>
  <si>
    <t>FALSO TECHO MODULAR VINILO 60x60 BLANCO PARA PINTAR</t>
  </si>
  <si>
    <t>Suministro y montaje de falso techo desmontable, formado por una estructura de perfiles en forma de T de primarios y secundarios, suspendidas con varillas roscadas , en las cuales se apoyan placas con cantos rectos de yeso laminado con un revestimiento vinílico en una de sus caras,  de dimensiones 600x600 mm y espesor de 9,5 mm, i/ cortes de placas, limpieza y pequeño material. Medición a cinta corrida.</t>
  </si>
  <si>
    <t>PTO CALIENTE PAN</t>
  </si>
  <si>
    <t>Total 060702.01</t>
  </si>
  <si>
    <t>060702.02</t>
  </si>
  <si>
    <t>FALSO TECHO CONTINUO PLADUR</t>
  </si>
  <si>
    <t>Falso techo continuo de Pladur N-13mm en color blanco, comprendiendo perfiles auxiliares de anclaje  i/p.p. de elementos de remate, encintado, accesorios de fijación y andamiaje, medida la superficie en planta deduciendo huecos superiores a 2 m2.</t>
  </si>
  <si>
    <t>PREV</t>
  </si>
  <si>
    <t>Total 060702.02</t>
  </si>
  <si>
    <t>060702.03</t>
  </si>
  <si>
    <t>TRAMPILLA PLADUR 60x90CM</t>
  </si>
  <si>
    <t>Suministro y colocación de trampilla de medidas 60x90cm con cuerpo de aluminio, placa de Pladur N-13 mm y sistemas de cierre ocultos, soportado por estructura auxiliar en caso necesario ymedios auxiliares i.p.p. de recibido de juntas. Medida la unidad ejecutada.</t>
  </si>
  <si>
    <t>ACCESOS FT</t>
  </si>
  <si>
    <t>Total 060702.03</t>
  </si>
  <si>
    <t>Total 060702</t>
  </si>
  <si>
    <t>Total 0607</t>
  </si>
  <si>
    <t>0609</t>
  </si>
  <si>
    <t>0609.01</t>
  </si>
  <si>
    <t>h</t>
  </si>
  <si>
    <t>LIMPIEZA DE OBRA</t>
  </si>
  <si>
    <t>Limpieza de obra consistente en limpieza previo comienzo de los trabajos de implantación por parte de eroski, y limpieza de obra previa apertura compuestos por:
- Limpieza de baldas de muebles.
- Limpieza de muebles de frio.
- Barrido y fregado.
- Limpieza de ventanas.</t>
  </si>
  <si>
    <t>ESTIMADO 0,25 h x m2 LOCAL</t>
  </si>
  <si>
    <t>Total 0609.01</t>
  </si>
  <si>
    <t>Total 0609</t>
  </si>
  <si>
    <t>Total 06</t>
  </si>
  <si>
    <t>07</t>
  </si>
  <si>
    <t>INSTALACIONES</t>
  </si>
  <si>
    <t>0701</t>
  </si>
  <si>
    <t>VENTILACION Y CLIMATIZACION</t>
  </si>
  <si>
    <t>070101</t>
  </si>
  <si>
    <t>CLIMATIZACION</t>
  </si>
  <si>
    <t>070101.02</t>
  </si>
  <si>
    <t>UNIDAD EXTERIOR AIRE ACONDICIONADO 27kW</t>
  </si>
  <si>
    <t>Suministro e instalación de unidad exterior serie inverter, bomba de calor de 27 kW de potencia frigorifica max. y de 27 kW de potencia calorifica max.
Incluso estructura metálica de soportación imprimada y pintada, elementos antivibratorios, carga de refrigerante, líneas frigoríficas y juntas de deriva-ción, conexión eléctrica con unidades interiores y mando a distancia en oficina.
Totalmente montada y funcionando, conectada a red de saneamiento para los condensados.</t>
  </si>
  <si>
    <t>Total 070101.02</t>
  </si>
  <si>
    <t>070101.03</t>
  </si>
  <si>
    <t>CASETTE EMPOTRABLE 4 VIAS 8 kW</t>
  </si>
  <si>
    <t>Suministro e instalación de unidad interior de cassette 4 vías, de potencia nominal calorífica/frigorífica 8 / 10 kW.
Se incluye en medición:
-Unidad control, incluye programación, menús y multilenguaje. Pantalla. Funciones de ahorro de energía. Colocado en oficina
-Elementos de soportación antivibratorios, panel, carga de refrigerante, líneas frigoríficas y juntas de derivación, conexiones eléctricas , totalmente montados y funcionando.
-Bomba de condensados, con conexión a la red de saneamiento.
-Taladros en muro, pasamuros, soportes, anclajes
Totalmente montada y conexionada, funcionando.</t>
  </si>
  <si>
    <t>Total 070101.03</t>
  </si>
  <si>
    <t>Total 070101</t>
  </si>
  <si>
    <t>070102</t>
  </si>
  <si>
    <t>VENTILACION - EXTRACCION</t>
  </si>
  <si>
    <t>07010201</t>
  </si>
  <si>
    <t>MAQUINARIA VENTILACION</t>
  </si>
  <si>
    <t>07010201.01</t>
  </si>
  <si>
    <t>UNIDAD VENTILACIÓN DE CVB 270/270N</t>
  </si>
  <si>
    <t>Unidad de ventilación centrifugo tipo CVB 270/270N o similar. incluida regulacion por temporizador o sonda de temperatura, medida la unidad instalada,</t>
  </si>
  <si>
    <t>SALA VETAS</t>
  </si>
  <si>
    <t>Total 07010201.01</t>
  </si>
  <si>
    <t>07010201.02</t>
  </si>
  <si>
    <t>UNIDAD VENTILACIÓN DE CVB 180/180N</t>
  </si>
  <si>
    <t>OFICINA/AUT.2</t>
  </si>
  <si>
    <t>Total 07010201.02</t>
  </si>
  <si>
    <t>07010201.03</t>
  </si>
  <si>
    <t>RECUPERADOR LUYMAR UR-1800</t>
  </si>
  <si>
    <t>Suministro e instalación de recuperador de calor, con recuperación según norma 2018, marca luymar, mod. ur-1800-he, suspendido del falso techo mediante silent-blocks,  barilla roscada y perfilería metálica, emboques elásticos con conductos, conexiones eléctricas, conexiones de mando en oficina, totalmente montado y funcionando. Se incluye en medición kit de control de co2</t>
  </si>
  <si>
    <t>SALA DE VENTAS</t>
  </si>
  <si>
    <t>Total 07010201.03</t>
  </si>
  <si>
    <t>Total 07010201</t>
  </si>
  <si>
    <t>07010202</t>
  </si>
  <si>
    <t>CONDUCTOS</t>
  </si>
  <si>
    <t>07010202.01</t>
  </si>
  <si>
    <t>TUBERIA FLEX. ALUM. ø125 mm</t>
  </si>
  <si>
    <t>Suministro e instalación de tubería superflexible de aluminio de ø125mm , instalados para canalizar la salida de las bocas de extracción. Medida la unidad instalada.</t>
  </si>
  <si>
    <t>CONEXION BOCAS EXTRACCION ASEOS</t>
  </si>
  <si>
    <t>CONEXION REJILLAS</t>
  </si>
  <si>
    <t>Total 07010202.01</t>
  </si>
  <si>
    <t>07010202.02</t>
  </si>
  <si>
    <t>CONDUCTO CIRCULAR DE CHAPA D=160 mm</t>
  </si>
  <si>
    <t>Conducto circular helicoidal de chapa de 160 mm de diámetro, según une 100-102-88, con parte proporcional de accesorios, piezas de transformación, y soportes. Incluyendo suministro y montaje.</t>
  </si>
  <si>
    <t>RECUPERADOR</t>
  </si>
  <si>
    <t>EXTACCION SV</t>
  </si>
  <si>
    <t>Total 07010202.02</t>
  </si>
  <si>
    <t>07010202.023</t>
  </si>
  <si>
    <t>CONDUCTO CIRCULAR DE CHAPA D=200 mm</t>
  </si>
  <si>
    <t>Conducto circular helicoidal de chapa de 200 mm de diámetro, según une 100-102-88, con parte proporcional de accesorios, piezas de transformación, y soportes. Incluyendo suministro y montaje.</t>
  </si>
  <si>
    <t>Total 07010202.023</t>
  </si>
  <si>
    <t>07010202.04</t>
  </si>
  <si>
    <t>CONDUCTO CIRCULAR DE CHAPA D=250 mm</t>
  </si>
  <si>
    <t>Conducto circular helicoidal de chapa de 250 mm de diámetro, según une 100-102-88, con parte proporcional de accesorios, piezas de transformación, y soportes. Incluyendo suministro y montaje.</t>
  </si>
  <si>
    <t>SV EXT</t>
  </si>
  <si>
    <t>Total 07010202.04</t>
  </si>
  <si>
    <t>07010202.05</t>
  </si>
  <si>
    <t>CONDUCTO CIRCULAR DE CHAPA D=300 mm</t>
  </si>
  <si>
    <t>Conducto circular helicoidal de chapa de 300 mm de diámetro, según une 100-102-88, con parte proporcional de accesorios, piezas de transformación, y soportes. Incluyendo suministro y montaje.</t>
  </si>
  <si>
    <t>SV EXTR SV</t>
  </si>
  <si>
    <t>Total 07010202.05</t>
  </si>
  <si>
    <t>07010202.06</t>
  </si>
  <si>
    <t>CONDUCTO CIRCULAR DE CHAPA D=350 mm</t>
  </si>
  <si>
    <t>Conducto circular helicoidal de chapa de 350 mm de diámetro, según une 100-102-88, con parte proporcional de accesorios, piezas de transformación, y soportes. Incluyendo suministro y montaje.</t>
  </si>
  <si>
    <t>SV EXTRACCION VENTILACION</t>
  </si>
  <si>
    <t>Total 07010202.06</t>
  </si>
  <si>
    <t>07010202.07</t>
  </si>
  <si>
    <t>CONDUCTO CLIMAVER NETO</t>
  </si>
  <si>
    <t>Suministro e instalación de conducto de fibra de vidrio tipo climaver neto pro de 25 mm. de espesor, sellados con cinta adhesiva de aluminio, incluyendo parte proporcional de corte, ejecución, codos, derivaciones, y suspensión con varilla roscada de 8 mm diámetro y puentes de perfiles metálicos conformados en frío. Incluidos elementos elásticos para conexión entre acondicionador y conductos, embocadura a difusores y rejillas. Totalmente instalado según normativa.</t>
  </si>
  <si>
    <t>FRIO</t>
  </si>
  <si>
    <t>REJILLAS</t>
  </si>
  <si>
    <t>Total 07010202.07</t>
  </si>
  <si>
    <t>Total 07010202</t>
  </si>
  <si>
    <t>07010203</t>
  </si>
  <si>
    <t>ELEMENTOS DE DIFUSION</t>
  </si>
  <si>
    <t>07010203.01</t>
  </si>
  <si>
    <t>REJILLA INTEMPERIE</t>
  </si>
  <si>
    <t>Rejilla  exterior de dimensiones según documentacion grafica, con malla antipajaros. Lacada en color a definir por la D.F. Suministro, colocación, y accesorios de montaje incluidos. Medida la superficie de rejilla realmente instalada.</t>
  </si>
  <si>
    <t>APORTE ALMACEN</t>
  </si>
  <si>
    <t>APORTE S V</t>
  </si>
  <si>
    <t>Total 07010203.01</t>
  </si>
  <si>
    <t>07010203.02</t>
  </si>
  <si>
    <t>REJILLA EXTRACCIÓN 225x125 mm</t>
  </si>
  <si>
    <t>Rejilla de extracción para extracción de dimensiones 225x165 mm. Medida la unidad instalada y conectada al conducto correspondiente.</t>
  </si>
  <si>
    <t>AUTONOMA 2</t>
  </si>
  <si>
    <t>Total 07010203.02</t>
  </si>
  <si>
    <t>07010203.03</t>
  </si>
  <si>
    <t>REJILLA EXTRACCIÓN 325x225 mm</t>
  </si>
  <si>
    <t>Rejilla de extracción para extracción de dimensiones 325x225 mm. Medida la unidad instalada y conectada al conducto correspondiente.</t>
  </si>
  <si>
    <t>RECUP IMP</t>
  </si>
  <si>
    <t>RECUP RET</t>
  </si>
  <si>
    <t>Total 07010203.03</t>
  </si>
  <si>
    <t>07010203.04</t>
  </si>
  <si>
    <t>REJILLA EXTRACCIÓN 600x600 mm</t>
  </si>
  <si>
    <t>Rejilla para toma/expulsión de aire, de dimensiones 600x600 mm. Medida la unidad instalada y conectada al conducto correspondiente.</t>
  </si>
  <si>
    <t>Total 07010203.04</t>
  </si>
  <si>
    <t>Total 07010203</t>
  </si>
  <si>
    <t>07010204</t>
  </si>
  <si>
    <t>07010204.01</t>
  </si>
  <si>
    <t>SONDA DE TEMPERATURA</t>
  </si>
  <si>
    <t>Suministro y montaje de sonda de temperatura, totalmente cableado y conexionado con ventilador, montado y funcionando.</t>
  </si>
  <si>
    <t>VENTILADOR OBRADOR PAN</t>
  </si>
  <si>
    <t>VENTILACION SV</t>
  </si>
  <si>
    <t>Total 07010204.01</t>
  </si>
  <si>
    <t>07010204.02</t>
  </si>
  <si>
    <t>LEGALIZACIÓN INSTALACION</t>
  </si>
  <si>
    <t>Legalización de la instalación de cimatizacion ante la delegación territorial de Industria.
Se incluye:
 - la preparación memoria tecnica de diseño
 - dirección de obra
 - certificado de la instalación
 - inspección del o.c.a.
 - solicitud de puesta en marcha
 - la presentación y seguimiento hasta buen fin de los expedientes ante servicios territoriales de industria y entidades colaboradoras (incluidos todos aquellos impresos completados con los datos solicitados por el organismo competente).
 - seguimiento de tramitación, y recogida en su caso de toda la documentación sellada. 
 - planos As built en formato dwg
 - libro de instrucciones en formato pdf.
 - firma de técnic@ competente
 - visados y tasas, tanto las derivadas de la legalización administrativa como las correspondientes a los costes de inspección previa.
 - todos los trámites administrativos que haya que realizar con cualquier organismo oficial o empresa suministradora para llevar a buen término las instalaciones de este capítulo.
 - Gestión de certificados de empresa de detección y alarma e inclusión en expediente.
Totalmente legalizada.</t>
  </si>
  <si>
    <t>Legalización</t>
  </si>
  <si>
    <t>Total 07010204.02</t>
  </si>
  <si>
    <t>Total 07010204</t>
  </si>
  <si>
    <t>Total 070102</t>
  </si>
  <si>
    <t>Total 0701</t>
  </si>
  <si>
    <t>0702</t>
  </si>
  <si>
    <t>PROTECCION CONTRA INCENDIOS</t>
  </si>
  <si>
    <t>070203</t>
  </si>
  <si>
    <t>EXTINTORES PORTATILES</t>
  </si>
  <si>
    <t>070203.01</t>
  </si>
  <si>
    <t>EXTINTOR MANUAL POLVO POLIV. ABC 6KG</t>
  </si>
  <si>
    <t>Extintor de agua + AFFF de 6 kg eficacia 27A-223B de presión incorporada, equipado  con manguera, manometro y accesorios para su colocación. Suministro y montaje.</t>
  </si>
  <si>
    <t>sala de ventas</t>
  </si>
  <si>
    <t>almacen</t>
  </si>
  <si>
    <t>Total 070203.01</t>
  </si>
  <si>
    <t>070203.02</t>
  </si>
  <si>
    <t>EXTINTOR MANUAL DE DIÓXIDO DE CARBONO 5 KG</t>
  </si>
  <si>
    <t>Extintor de nieve carbónica (CO2) de 5 kg eficacia 89B, equipado con boquilla, manómetro y accesorios para su colocación. Suministro y montaje.</t>
  </si>
  <si>
    <t>CGBT</t>
  </si>
  <si>
    <t>Total 070203.02</t>
  </si>
  <si>
    <t>070203.03</t>
  </si>
  <si>
    <t>SOPORTE EXTINTOR</t>
  </si>
  <si>
    <t>Suministro e instalación de soporte de extintor para sala de ventas con mástil y banderola de señalización.
Marca Hipersystem.
Totalmente colocado.</t>
  </si>
  <si>
    <t>Sala de ventas</t>
  </si>
  <si>
    <t>Total 070203.03</t>
  </si>
  <si>
    <t>Total 070203</t>
  </si>
  <si>
    <t>070204</t>
  </si>
  <si>
    <t>BOCAS DE INCENDIOS EQUIPADAS</t>
  </si>
  <si>
    <t>070204.01</t>
  </si>
  <si>
    <t>BOCA DE INCENDIO EQUIPADA BIE-25 INOX+ARMARIO EXTINTOR</t>
  </si>
  <si>
    <t>Boca de incendio equipada BIE-25 con armario metálico en acero inoxidable y armario para pulsador y extintor, con tapa ciega s/memoria gráfica. Marco reforzado con cerradura, carrete axial con alimentación tubular y giro de 180 grados con entrada directa, válvula de corte de esfera en latón forjado y toma para monómetro en baño de glicerina, lanza triple efecto de 25 mm, 20 m de manguera sumirrígida no autocolapsable tipo Armtex. Cumplirá norma UNE 23-091. Racors de aluminio. Suministro y montaje en superficie.
Marca: Grupo de Incencios, Ribó o Anber.</t>
  </si>
  <si>
    <t>Total 070204.01</t>
  </si>
  <si>
    <t>070204.02</t>
  </si>
  <si>
    <t>BOCA DE INCENDIO EQUIPADA BIE-25</t>
  </si>
  <si>
    <t>Boca de incendio equipada BIE-25 con armario metálico en chapa roja , con tapa ciega. Marco reforzado con cerradura, carrete axial con alimentación tubular y giro de 180 grados con entrada directa, válvula de corte de esfera en latón forjado y toma para monómetro en baño de glicerina, lanza triple efecto de 25 mm, 20 m de manguera sumirrígida no autocolapsable tipo Armtex. Cumplirá norma UNE 23-091. Racors de aluminio. Suministro y montaje.
Marca: Grupo de Incencios o similar</t>
  </si>
  <si>
    <t>Total 070204.02</t>
  </si>
  <si>
    <t>070204.03</t>
  </si>
  <si>
    <t>TUBERÍA AESS UNE EN 10255 2 1/2" N/P</t>
  </si>
  <si>
    <t>Tubería de acero estirado sin soldadura UNE EN 10255 clase negra y pintada con una mano de imprimación y otra de acabado a definir por la D.T., incluso parte proporcional de accesorios y elementos de soportación. Diámetro nominal: 2 1/2". Suministro y montaje.</t>
  </si>
  <si>
    <t>acometida</t>
  </si>
  <si>
    <t>Total 070204.03</t>
  </si>
  <si>
    <t>070204.04</t>
  </si>
  <si>
    <t>TUBERÍA AESS UNE EN 10255 2" N/P</t>
  </si>
  <si>
    <t>Tubería de acero estirado sin soldadura UNE EN 10255 clase negra y pintada con una mano de imprimación y otra de acabado a definir por la D.T., incluso parte proporcional de accesorios y elementos de soportación. Diámetro nominal: 2". Suministro y montaje.</t>
  </si>
  <si>
    <t>Acometida</t>
  </si>
  <si>
    <t>Total 070204.04</t>
  </si>
  <si>
    <t>070204.05</t>
  </si>
  <si>
    <t>TUBERÍA AESS UNE EN 10255 1 1/2" N/P</t>
  </si>
  <si>
    <t>Tubería de acero estirado sin soldadura UNE EN 10255 clase negra y pintada con una mano de imprimación y otra de acabado a definir por la D.T., incluso parte proporcional de accesorios y elementos de soportación. Diámetro nominal: 1 1/2". Suministro y montaje.</t>
  </si>
  <si>
    <t>distribucion</t>
  </si>
  <si>
    <t>Total 070204.05</t>
  </si>
  <si>
    <t>070204.06</t>
  </si>
  <si>
    <t>TUBERÍA AESS UNE EN 10255 1 1/4" N/P</t>
  </si>
  <si>
    <t>bajada BIEs</t>
  </si>
  <si>
    <t>Total 070204.06</t>
  </si>
  <si>
    <t>070204.07</t>
  </si>
  <si>
    <t>DETECTOR DE FLUJO</t>
  </si>
  <si>
    <t>Detector de flujo marca VIKING homologado por UL y FM para tubería de 2 1/2".</t>
  </si>
  <si>
    <t>Total 070204.07</t>
  </si>
  <si>
    <t>070204.08</t>
  </si>
  <si>
    <t>MANOMETRO  DIAM. 100</t>
  </si>
  <si>
    <t>Manómetro  diám. 100, 0-16 kg/cm2, incluso válvula de bloqueo y conexión a colector.</t>
  </si>
  <si>
    <t>Total 070204.08</t>
  </si>
  <si>
    <t>070204.09</t>
  </si>
  <si>
    <t>VÁLVULA MARIPOSA DE 2 1/2"</t>
  </si>
  <si>
    <t>Suministro y colocación de válvula de cierre tipo mariposa, con palanca de 2 1/2" de diámetro, de fundición, colocada mediante unión roscada con bridas, totalmente equipada, instalada y funcionando.</t>
  </si>
  <si>
    <t>Total 070204.09</t>
  </si>
  <si>
    <t>070204.10</t>
  </si>
  <si>
    <t>ARMARIO CONTADOR</t>
  </si>
  <si>
    <t>Suministro e instalacion de armario para contador de PCI, incluye accesorios en el interior valvula de bola, carrete de desmontaje, valvula de compuerta, contador contraincendios, pp pequeño material a diametro segun acometida que llega al modulo de contadores, unidad instalada, conexionada y en funcionamiento.</t>
  </si>
  <si>
    <t>prevision</t>
  </si>
  <si>
    <t>Total 070204.10</t>
  </si>
  <si>
    <t>Total 070204</t>
  </si>
  <si>
    <t>070208</t>
  </si>
  <si>
    <t>SEÑALIZACION</t>
  </si>
  <si>
    <t>070208.00</t>
  </si>
  <si>
    <t>NOTA:</t>
  </si>
  <si>
    <t>1.- Las señales fotoluminiscentes serán de base de material plástico o metálico y estarán compuestas de la siguiente forma:
-capa soporte dura, rígida o semirrígida.
-capa intermedia de material fotoluminiscente.
-capa exterior de cubrimiento de alta transparencia, lisa y con propiedades protectoras de los rayos ultravioleta. 
- en cualquier caso deben ser material M-1, exento de sales de plomo  o fósforo  y sin elementos  o componentes radioactivos.
2.- Las señales han de ir identificadas según la norma UNE 23035/1 de 19/12/2003 y BOE 10/02/2004. Deberá indicarse : nombre del fabricante, nombre del modelo o familia concreta del producto, fecha de fabricación (puede ir en el embalaje de suministro de fábrica), norma UNE a la que se atiene o valores reales del producto instalado 23035-1, colores K y W de producto estimulado o atenuado.</t>
  </si>
  <si>
    <t>070208.02</t>
  </si>
  <si>
    <t>PLACA SEÑALIZACIÓN EXTINTOR</t>
  </si>
  <si>
    <t>Placa de señalizacióin luminiscente indicativa de "Extintor manual" en DIN A4 (210x297) de fabricación en plástico, incluso accesorios para su colocación. Suministro y montaje.</t>
  </si>
  <si>
    <t>Extintor</t>
  </si>
  <si>
    <t>Total 070208.02</t>
  </si>
  <si>
    <t>070208.03</t>
  </si>
  <si>
    <t>PLACA SEÑALIZACIÓN BIE</t>
  </si>
  <si>
    <t>Placa de señalización luminiscente indicativo de "Boca de Incendio Equipada" en DIN A4 (210x297) de fabricación de plástico, incluso accesorios para su colocación. Suministro y montaje.</t>
  </si>
  <si>
    <t>BIEs PB</t>
  </si>
  <si>
    <t>Total 070208.03</t>
  </si>
  <si>
    <t>070208.04</t>
  </si>
  <si>
    <t>PLACA SEÑALIZACIÓN</t>
  </si>
  <si>
    <t>Placa de señalización luminiscente indicativa de "Salida" o pictograma según esquemas en DIN A4 (210x297) de fabricación en plástico, incluso accesorios para su colocación. Suministro y montaje.</t>
  </si>
  <si>
    <t>señales SV</t>
  </si>
  <si>
    <t>Total 070208.04</t>
  </si>
  <si>
    <t>Total 070208</t>
  </si>
  <si>
    <t>070211</t>
  </si>
  <si>
    <t>LEGALIZACIÓN PCI</t>
  </si>
  <si>
    <t>070211.01</t>
  </si>
  <si>
    <t>Legalización de la instalación de protección contra incendios ante la delegación territorial de Industria.
Se incluye:
 - la preparación y visados de proyectos en el colegio profesional correspondiente
 - dirección de obra
 - certificado de la instalación
 - inspección del o.c.a.
 - solicitud de puesta en marcha
 - la presentación y seguimiento hasta buen fin de los expedientes ante servicios territoriales de industria y entidades colaboradoras (incluidos todos aquellos impresos completados con los datos solicitados por el organismo competente).
 - seguimiento de tramitación, y recogida en su caso de toda la documentación sellada. 
 - planos As built en formato dwg
 - libro de instrucciones en formato pdf.
 - firma de técnic@ competente
 - visados y tasas, tanto las derivadas de la legalización administrativa como las correspondientes a los costes de inspección previa.
 - todos los trámites administrativos que haya que realizar con cualquier organismo oficial o empresa suministradora para llevar a buen término las instalaciones de este capítulo.
 - Gestión de certificados de empresa de detección y alarma e inclusión en expediente.
Totalmente legalizada.</t>
  </si>
  <si>
    <t>Total 070211.01</t>
  </si>
  <si>
    <t>070211.02</t>
  </si>
  <si>
    <t>CERTIFICADO</t>
  </si>
  <si>
    <t>Certificado, firmado por técnico cualificado, que acredite la correcta ejecución de los sellados en tienda, así como la correcta ejecución de la sectorización. Se adjuntarán certificados de todos los materiales empleados en el sellado.</t>
  </si>
  <si>
    <t>Total 070211.02</t>
  </si>
  <si>
    <t>Total 070211</t>
  </si>
  <si>
    <t>Total 0702</t>
  </si>
  <si>
    <t>0705</t>
  </si>
  <si>
    <t>ELECTRICIDAD</t>
  </si>
  <si>
    <t>070501</t>
  </si>
  <si>
    <t>ILUMINACION</t>
  </si>
  <si>
    <t>070501.01B</t>
  </si>
  <si>
    <t>INST. LUMINARIA LINEAL SV+CARRIL 1500 mm</t>
  </si>
  <si>
    <t>Instalacion de luminaria lineal en sala de ventas de 1500 mm y carril electrificado de 5 hilos. Incluida parte proporcional de tapas finales y suspensiones con cable de acero,parte proporcional de conductor de cobre rz1-k 0.6/1 Kv 3x2,5mm² desde la manguera sobre la bandeja hasta la luminaria, clemas, tubo pvc y cajas de derivación. Incluye  instalación de accesorios.Tantas unidades sean necesarias para su correcta instalación y sujeción, según interdistancias de fabricante. Totalmente conexionado, comprobado y nivelado.</t>
  </si>
  <si>
    <t>Total 070501.01B</t>
  </si>
  <si>
    <t>070501.02B</t>
  </si>
  <si>
    <t>INST. LUMINARIA LED ESTANCA</t>
  </si>
  <si>
    <t>Instalacion de luminaria estanca en locales de acceso restringido, incluso accesorios de montaje y conexión a línea general mediante cable 2(1x2,5)+t bajo tubo rígido en instalación vista y corrugado en instalación empotrada. Incluye suministro e instalación de accesorios .Tantas unidades sean necesarias para su correcta instalación y sujeción, según interdistancias de fabricante. Totalmente conexionado, comprobado y nivelado.</t>
  </si>
  <si>
    <t>CAMARA CONGELADO</t>
  </si>
  <si>
    <t>CAMARAS REFRIGERADOS</t>
  </si>
  <si>
    <t>ALMACEN 1</t>
  </si>
  <si>
    <t>VESTUARIOS</t>
  </si>
  <si>
    <t>Total 070501.02B</t>
  </si>
  <si>
    <t>070501.03B</t>
  </si>
  <si>
    <t>INST. LUMINARIA LED 60x60</t>
  </si>
  <si>
    <t>Instalación de luminaria LED 60x60, incluida parte proporcional de conductor de cobre rz1-k 0.6/1 Kv 3x2,5mm² desde la manguera sobre la bandeja hasta la luminaria, clemas, tubo pvc y cajas de derivación. Incluye suministro e instalación de accesorios .Tantas unidades sean necesarias para su correcta instalación y sujeción, Totalmente conexionado, comprobado y nivelado.</t>
  </si>
  <si>
    <t>Total 070501.03B</t>
  </si>
  <si>
    <t>070501.04B</t>
  </si>
  <si>
    <t>INST. FOCO/PROYECTOR EN CARRIL</t>
  </si>
  <si>
    <t>Instalación de proyector y carril de 5 hilos , incluida parte proporcional de tapas finales, codos a 90º, y suspensiones con cable de acero y parte proporcional de conductor de cobre rz1-k 0.6/1 Kv 3x2,5mm² desde la manguera sobre la bandeja hasta la luminaria, clemas, tubo pvc y cajas de derivación. Instalado y terminado, incluyendo replanteo, agujeros, accesorios de anclaje y conexionado. Totalmente conexionado, comprobado y nivelado.</t>
  </si>
  <si>
    <t>FRUTA</t>
  </si>
  <si>
    <t>Total 070501.04B</t>
  </si>
  <si>
    <t>070501.05B</t>
  </si>
  <si>
    <t>INST. DOWNLIGHT</t>
  </si>
  <si>
    <t>Instalación de downlight empotrable en falso techo,  incluso  lámpara y conexión a línea general mediante cable 2(1x2,5)+T bajo tubo rígido en instalación vista y corrugado en instalación empotrada. Totalmente montada y funcionando. 
Material suministrado por la Propiedad.</t>
  </si>
  <si>
    <t>ANTEASEO</t>
  </si>
  <si>
    <t>DISTRIBUIDOR</t>
  </si>
  <si>
    <t>ARMARIO</t>
  </si>
  <si>
    <t>Total 070501.05B</t>
  </si>
  <si>
    <t>070501.07B</t>
  </si>
  <si>
    <t>INST. LUMINARIA EMERGENCIA</t>
  </si>
  <si>
    <t>Instalación de luminaria de emergencia empotrada en falso techo o de superficie,  incluso conexión a línea general mediante cable 2(1x2,5)+T bajo tubo rígido en instalación vista y corrugado en instalación empotrada. Totalmente montada y funcionando. 
Material suministrado por la Propiedad.</t>
  </si>
  <si>
    <t>PTO CALIENTE</t>
  </si>
  <si>
    <t>Total 070501.07B</t>
  </si>
  <si>
    <t>Total 070501</t>
  </si>
  <si>
    <t>070502</t>
  </si>
  <si>
    <t>FUERZA</t>
  </si>
  <si>
    <t>070502.02</t>
  </si>
  <si>
    <t>DERIVACION INDIVIDUAL A CGBT</t>
  </si>
  <si>
    <t>Suministro e instalacion de conductor de cobre de aislamiento tipo Rz1-k-0,6/1kv de seccion segun esquema unifilar. Instalacion bajo tubo de pvc, de caracteristicas y diametro adecuado segun REBT, incluyendo accesorios de conexión y marcado sistema unex. Totalmente instalado y conexionado. La medición incluye los 4 conductores que forman el circuito trifásico mas el conductor de tierra.</t>
  </si>
  <si>
    <t>DESDE CONTADOR</t>
  </si>
  <si>
    <t>Total 070502.02</t>
  </si>
  <si>
    <t>070502.03</t>
  </si>
  <si>
    <t>CUADRO GENERAL DE MANDO Y PROTECCION</t>
  </si>
  <si>
    <t>Suministro y montaje de cuadro general de mando y protección, conteniendo todo el aparellaje descrito en documentacion grafica, debidamente conexionado, incluso reloj de control de los equipos de clima y ventilación. Medida la unidad instalada.</t>
  </si>
  <si>
    <t>Total 070502.03</t>
  </si>
  <si>
    <t>070502.04</t>
  </si>
  <si>
    <t>BATERÍA DE CONDENSADORES INSTALACIÓN HASTA 25 KVAR</t>
  </si>
  <si>
    <t>Suministro e instalación de batería de condensadores de hasta 25 kVAr, totalmente instalada y conexionada.</t>
  </si>
  <si>
    <t>Total 070502.04</t>
  </si>
  <si>
    <t>070502.05</t>
  </si>
  <si>
    <t>CUADRO DE ENCENDIDOS</t>
  </si>
  <si>
    <t>Suministro e instalación de cuadro de encendidos para centralización de mando de alumbrado en ejecución de superficie, marca NIESSEN para serie ZENIT o similar, formado por zócalo con bastidor metálico, tapa opaca, placa embellecedora, y mecanismos, en número según ctos. de alumbrado de sala de ventas, salvo aquellos gobernados con detector de presencia o interruptor. Totalmente montado, rotulado, incluye envolvente, mecanismos, líneas hasta CGBT y conexiones.</t>
  </si>
  <si>
    <t>Total 070502.05</t>
  </si>
  <si>
    <t>070502.06</t>
  </si>
  <si>
    <t>ENCENDIDO LLAVE ENTRADA TIENDA</t>
  </si>
  <si>
    <t>Suminsitro e instalación de llavín para encendido de  alumbrado de cortesía, con p.p. de tubo de PVC de diametro adecuado y cable de conexión de encendido desde llavín hasta cuadro. Instalado y conexionado.</t>
  </si>
  <si>
    <t>ALUMBRADO CORTESIA</t>
  </si>
  <si>
    <t>Total 070502.06</t>
  </si>
  <si>
    <t>070502.07</t>
  </si>
  <si>
    <t>CABLE DE COBRE TIPO RZ1-K (AS) 2(1X1,5)+T</t>
  </si>
  <si>
    <t>Distribución en cable de cobre tipo rz1-k (as) 0,6/1kv, de 2(1x1,5)+t de sección, incluso terminales. Queda incluida la medición de cable para toma de tierra. Colocado y conexionado. Medida la longitud instalada.</t>
  </si>
  <si>
    <t>E-1</t>
  </si>
  <si>
    <t>E-2</t>
  </si>
  <si>
    <t>E-3</t>
  </si>
  <si>
    <t>E-4</t>
  </si>
  <si>
    <t>E-5</t>
  </si>
  <si>
    <t>E-6</t>
  </si>
  <si>
    <t>Total 070502.07</t>
  </si>
  <si>
    <t>070502.08</t>
  </si>
  <si>
    <t>CABLE DE COBRE TIPO RZ1-K (AS) 2(1X2,5)+T</t>
  </si>
  <si>
    <t>Distribución en cable de cobre tipo rz1-k (as) 0,6/1kv, de 2(1x2,5)+t de sección, incluso terminales. Queda incluida la medición de cable para toma de tierra. Colocado y conexionado. Medida la longitud instalada.</t>
  </si>
  <si>
    <t>ALUMBRADO 1</t>
  </si>
  <si>
    <t>ALUMBRADO 2</t>
  </si>
  <si>
    <t>ALUMBRADO 3</t>
  </si>
  <si>
    <t>ALUMBRADO 4</t>
  </si>
  <si>
    <t>ALUMBRADO ALMACEN</t>
  </si>
  <si>
    <t>ALUMBRADO RUTULO EXT</t>
  </si>
  <si>
    <t>CAJAS</t>
  </si>
  <si>
    <t>OFICINAS USOS VARIOS</t>
  </si>
  <si>
    <t>ALM/OBR USOS VARIOS</t>
  </si>
  <si>
    <t>TC SV ARCON 1,2</t>
  </si>
  <si>
    <t>MOSQUITEROS</t>
  </si>
  <si>
    <t>PERSIANA</t>
  </si>
  <si>
    <t>PUERTA AUTOMATICA</t>
  </si>
  <si>
    <t>TERMO ACS</t>
  </si>
  <si>
    <t>VENTILACION 1,2</t>
  </si>
  <si>
    <t>VENTILACION 3</t>
  </si>
  <si>
    <t>CONPACTADORA</t>
  </si>
  <si>
    <t>CONGELADO AUT.1</t>
  </si>
  <si>
    <t>CONGELADO AUT.2</t>
  </si>
  <si>
    <t>CONGELADO AUT.3</t>
  </si>
  <si>
    <t xml:space="preserve"> AUT. FRESCOS 3</t>
  </si>
  <si>
    <t xml:space="preserve"> AUT. FRESCOS 4</t>
  </si>
  <si>
    <t xml:space="preserve"> AUT. FRESCOS 5</t>
  </si>
  <si>
    <t xml:space="preserve"> AUT. FRESCOS 1</t>
  </si>
  <si>
    <t xml:space="preserve"> AUT. FRESCOS 2</t>
  </si>
  <si>
    <t>USOS VARIOS SV REFRIGERADOS 1</t>
  </si>
  <si>
    <t>USOS VARIOS SV REFRIGERADOS 2</t>
  </si>
  <si>
    <t>USOS VARIOS SV REFRIGERADOS 3</t>
  </si>
  <si>
    <t>SAI</t>
  </si>
  <si>
    <t>Total 070502.08</t>
  </si>
  <si>
    <t>070502.09</t>
  </si>
  <si>
    <t>CABLE DE COBRE TIPO RZ1-K (AS) 4(1X2,5)+T</t>
  </si>
  <si>
    <t>Distribución en cable de cobre tipo rz1-k (as) 0,6/1kv, de 4(1x2,5)+t de sección, incluso terminales. Queda incluida la medición de cable para toma de tierra. Colocado y conexionado. Medida la longitud instalada.</t>
  </si>
  <si>
    <t>AUTONOMO 1</t>
  </si>
  <si>
    <t>AUTONOMO 2</t>
  </si>
  <si>
    <t>ALUMBRADOS SALA VENTAS</t>
  </si>
  <si>
    <t>Total 070502.09</t>
  </si>
  <si>
    <t>070502.10</t>
  </si>
  <si>
    <t>CABLE DE COBRE TIPO RZ1-K (AS) 4(1X6)+T</t>
  </si>
  <si>
    <t>Distribución en cable de cobre tipo rz1-k (as) 0,6/1kv, de 4(1x6)+t de sección, incluso terminales. Queda incluida la medición de cable para toma de tierra. Colocado y conexionado. Medida la longitud instalada.</t>
  </si>
  <si>
    <t>HORNOS</t>
  </si>
  <si>
    <t>CLIMA</t>
  </si>
  <si>
    <t>Total 070502.10</t>
  </si>
  <si>
    <t>070502.11</t>
  </si>
  <si>
    <t>CABLE DE COBRE TIPO RZ1-K (AS) 4(1X16)+T</t>
  </si>
  <si>
    <t>Distribución en cable de cobre tipo rz1-k (as) 0,6/1kv, de 4(1x10)+t de sección, incluso terminales. Queda incluida la medición de cable para toma de tierra. Colocado y conexionado. Medida la longitud instalada.</t>
  </si>
  <si>
    <t>BATERIA CONDENSADORES</t>
  </si>
  <si>
    <t>Total 070502.11</t>
  </si>
  <si>
    <t>070502.12</t>
  </si>
  <si>
    <t>TOMA DE CORRIENTE MONOFASICO 16 A</t>
  </si>
  <si>
    <t>Toma de corriente monofásica schuko 16 A+T, en cualquier tipo de instalación, para corriente de Red o de SAI , incluso mecanismos, p.p. de conductor y tubo de pvc hasta linea principal y conexionado. Medida la unidad instalada</t>
  </si>
  <si>
    <t>ALMACEN CONPACTADORA</t>
  </si>
  <si>
    <t>OFICINA RACK</t>
  </si>
  <si>
    <t>OFICINA MESA</t>
  </si>
  <si>
    <t>OFICINA RESERVA</t>
  </si>
  <si>
    <t>SALA VENTAS CONG</t>
  </si>
  <si>
    <t>SALA VENTAS FRESCOS</t>
  </si>
  <si>
    <t>SALA VENTAS ARCON</t>
  </si>
  <si>
    <t>SALA VENTAS NEVERAS</t>
  </si>
  <si>
    <t>Total 070502.12</t>
  </si>
  <si>
    <t>070502.13</t>
  </si>
  <si>
    <t>BASE DE ENCHUFE MULTIPLE RED</t>
  </si>
  <si>
    <t>Base de enchufe multiple en color blanco, consistente en  un punto de fuerza que conecta 4 tomas de corriente monofásicas 16A+T, alojadas en canal de PVC de 1 m de longitud o cuadrada, caja de registro con bornas(según casos) y acometida en cable según esquema unifilar, bajo tubo de PVC rígido en instalación vista y corrugado en empotrada, incluso mecanismos, p.p. de conductor y tubo de pvc hasta linea principal. Medida la unidad como cada base multiple realmente instalada.</t>
  </si>
  <si>
    <t>CAJAS RED</t>
  </si>
  <si>
    <t>OFICINA RED</t>
  </si>
  <si>
    <t>Total 070502.13</t>
  </si>
  <si>
    <t>070502.14</t>
  </si>
  <si>
    <t>BASE DE ENCHUFE MULTIPLE SAI</t>
  </si>
  <si>
    <t>Base de enchufe multiple en color rojo, consistente en  un punto de fuerza que conecta 4 tomas de corriente monofásicas 16A+T, alojadas en canal de PVC de 1 m de longitud o cuadrada, caja de registro con bornas(según casos) y acometida en cable según esquema unifilar, bajo tubo de PVC rígido en instalación vista y corrugado en empotrada, incluso mecanismos, p.p. de conductor y tubo de pvc hasta linea principal. Medida la unidad como cada base multiple realmente instalada.</t>
  </si>
  <si>
    <t>CAJAS SAI</t>
  </si>
  <si>
    <t>OFICINA SAI</t>
  </si>
  <si>
    <t>Total 070502.14</t>
  </si>
  <si>
    <t>070502.15</t>
  </si>
  <si>
    <t>TOMA DE CORRIENTE TRIFÁSICA ZETAC</t>
  </si>
  <si>
    <t>Toma de corriente trifásica de 16/32A modelo zetac, en cualquier tipo de instalación, incluso mecánismos, p.p. de conductor hasta linea y conexionado. Medida la unidad realmente ejecutada</t>
  </si>
  <si>
    <t>HORNO</t>
  </si>
  <si>
    <t>Total 070502.15</t>
  </si>
  <si>
    <t>070502.16</t>
  </si>
  <si>
    <t>PUNTO DE LUZ INTERRUPTOR</t>
  </si>
  <si>
    <t>Suministro y colocación de interruptor de punto de luz en aseos, obradores, cámaras, etc., con interruptor o pulsador, para hasta tres luminarias independientes, totalmente instalado y conexionado hasta caja de derivación con cable rz1-k 0,6/1 kv 2(1x2.5)+T bajo tubo rígido en instalación vista y tubo corrugado en empotrada. Incluye mecanismo, cajas, tubos, cableado y conexiones.</t>
  </si>
  <si>
    <t>ASEOS/VESTUARIOS</t>
  </si>
  <si>
    <t>ACCESO PERSONAL</t>
  </si>
  <si>
    <t>Total 070502.16</t>
  </si>
  <si>
    <t>070502.17</t>
  </si>
  <si>
    <t>PUNTO DE FUERZA</t>
  </si>
  <si>
    <t>Punto de fuerza consistente en  caja de registro con bornas(según casos) y acometida en cable según esquema unifilar, totalmente instalado y conexionado hasta caja de derivación con cable rz1-k 0,6/1 kv 2(1x2.5)+T bajo tubo rígido en instalación vista y tubo corrugado en empotrada. Incluye mecanismo, cajas, tubos, cableado y conexiones.</t>
  </si>
  <si>
    <t>ROTULO</t>
  </si>
  <si>
    <t>VENTILADOR</t>
  </si>
  <si>
    <t>Total 070502.17</t>
  </si>
  <si>
    <t>070502.18</t>
  </si>
  <si>
    <t>DET PRESENCIA</t>
  </si>
  <si>
    <t>ASEO VEST</t>
  </si>
  <si>
    <t>CAMARA CONG</t>
  </si>
  <si>
    <t>CAMARA REFRIG</t>
  </si>
  <si>
    <t>Total 070502.18</t>
  </si>
  <si>
    <t>070502.19</t>
  </si>
  <si>
    <t>LEGALIZACION INSTALACIÓN ELÉCTRICA</t>
  </si>
  <si>
    <t>Tramitación de proyecto de instalación eléctrica, tasas de oca, boletín y presentación en los organismos solicitantes. (La ingenieria entregará proyecto y dirección de obra de la instalacion eléctrica)</t>
  </si>
  <si>
    <t>Total 070502.19</t>
  </si>
  <si>
    <t>070502.20</t>
  </si>
  <si>
    <t>CONEXION SAI Y BY PASS</t>
  </si>
  <si>
    <t>Conexion del Sai proporcionado por la propiedad y realizacion de by pass en CGBT, para permitir la conexion/desconexion del SAI.</t>
  </si>
  <si>
    <t>Total 070502.20</t>
  </si>
  <si>
    <t>Total 070502</t>
  </si>
  <si>
    <t>070503</t>
  </si>
  <si>
    <t>CANALIZACIONES</t>
  </si>
  <si>
    <t>070503.01</t>
  </si>
  <si>
    <t>CANALETA UNEX 110X60 MM</t>
  </si>
  <si>
    <t>Canaleta unex 110x60 mm con tapa y remates finales, elementos de fijación, pequeño material y mano de obra. Medida la longitud instalada.</t>
  </si>
  <si>
    <t>OBRADOR</t>
  </si>
  <si>
    <t>Total 070503.01</t>
  </si>
  <si>
    <t>070503.02</t>
  </si>
  <si>
    <t>BANDEJA METALICA 300X60</t>
  </si>
  <si>
    <t>Bandeja metálica  300x60 con sus correspondientes soportes, uniones y tapa en paramentos verticales o vistos y enrejillada en falso techo y almacén, pequeño material y mano de obra. medida la longitud instalada</t>
  </si>
  <si>
    <t>SALIDA CGBT</t>
  </si>
  <si>
    <t>Total 070503.02</t>
  </si>
  <si>
    <t>070503.03</t>
  </si>
  <si>
    <t>BANDEJA METALICA 200X60</t>
  </si>
  <si>
    <t>Bandeja metálica  200x60 con sus correspondientes soportes, uniones y tapa en paramentos verticales o vistos y enrejillada en falso techo y almacén, pequeño material y mano de obra. medida la longitud instalada</t>
  </si>
  <si>
    <t>LOCAL RED</t>
  </si>
  <si>
    <t>Total 070503.03</t>
  </si>
  <si>
    <t>070503.04</t>
  </si>
  <si>
    <t>BANDEJA METALICA 100X60</t>
  </si>
  <si>
    <t>Bandeja metálica  100x60 con sus correspondientes soportes, uniones y tapa en paramentos verticales o vistos y enrejillada en falso techo y almacén, pequeño material y mano de obra. medida la longitud instalada</t>
  </si>
  <si>
    <t>LOCAL SV</t>
  </si>
  <si>
    <t>Total 070503.04</t>
  </si>
  <si>
    <t>070503.05</t>
  </si>
  <si>
    <t>CANALIZACION PARA DATOS</t>
  </si>
  <si>
    <t>Canalizacion para la instalación de datos mediante tubo forroplast M25. Solamente se instalara el tubo, el cableado y las conexiones posteriores seran realizadas por la propiedad.</t>
  </si>
  <si>
    <t>CAJA 1</t>
  </si>
  <si>
    <t>CAJA 2</t>
  </si>
  <si>
    <t>Total 070503.05</t>
  </si>
  <si>
    <t>Total 070503</t>
  </si>
  <si>
    <t>070504</t>
  </si>
  <si>
    <t>RED DE TIERRAS</t>
  </si>
  <si>
    <t>070504.01</t>
  </si>
  <si>
    <t>RED EQUIPOTENCIAL TIERRAS</t>
  </si>
  <si>
    <t>Conexionado de tierra a todos los elementos metálicos de instalación, ventanas, puertas, tuberías, bandejas, etc con cable tierra de 4 mm bajo tubo o moldura, piezas de unión, pqueño material y mano de obra. Medida la unidad instalada.</t>
  </si>
  <si>
    <t>Total 070504.01</t>
  </si>
  <si>
    <t>Total 070504</t>
  </si>
  <si>
    <t>070505</t>
  </si>
  <si>
    <t>TELEFONIA</t>
  </si>
  <si>
    <t>070505.01</t>
  </si>
  <si>
    <t>CANALIZACION PARA LA ACOMETIDA</t>
  </si>
  <si>
    <t>Tendido de canalización para la acometida de telefonía entre repartidor de la compañia y la oficina con tubo de pvc m32. Medida la unidad instalada.</t>
  </si>
  <si>
    <t>Total 070505.01</t>
  </si>
  <si>
    <t>Total 070505</t>
  </si>
  <si>
    <t>070506</t>
  </si>
  <si>
    <t>MEGAFONIA-HILO MUSICAL</t>
  </si>
  <si>
    <t>070506.01</t>
  </si>
  <si>
    <t>ALTAVOZ OPTIMUS</t>
  </si>
  <si>
    <t>Altavoz optimus  Medida la unidad ejecutada.</t>
  </si>
  <si>
    <t>Total 070506.01</t>
  </si>
  <si>
    <t>070506.02</t>
  </si>
  <si>
    <t>AMPLIFICADOR OPTIMUS</t>
  </si>
  <si>
    <t>Amplificador optimus MAV-120Z6 para megafonia e hilo musical. Medida la unidad suministrada.</t>
  </si>
  <si>
    <t>Total 070506.02</t>
  </si>
  <si>
    <t>070506.03</t>
  </si>
  <si>
    <t>CABLEADO DE LA INSTALACION</t>
  </si>
  <si>
    <t>Cableado de la instalación de megafonía e hilo musical, bajo tubo PVC m20, cable bicolor de 2x1,5 mm cajas de derivación, conexionado y puesta en marcha de la instalación. Medida la unidad instalada.</t>
  </si>
  <si>
    <t>Total 070506.03</t>
  </si>
  <si>
    <t>070506.04</t>
  </si>
  <si>
    <t>MICRÓFONO</t>
  </si>
  <si>
    <t>Suministro e intalación de micrófono en caja. Medida la unidad instalada.</t>
  </si>
  <si>
    <t>CAJA</t>
  </si>
  <si>
    <t>Total 070506.04</t>
  </si>
  <si>
    <t>Total 070506</t>
  </si>
  <si>
    <t>Total 0705</t>
  </si>
  <si>
    <t>0708</t>
  </si>
  <si>
    <t>FRIO INDUSTRIAL</t>
  </si>
  <si>
    <t>070801</t>
  </si>
  <si>
    <t>INST. FRIGORÍFICA</t>
  </si>
  <si>
    <t>070801.07</t>
  </si>
  <si>
    <t>MOCHILA CAMARA AUTONOMA</t>
  </si>
  <si>
    <t>Suministro e instalación de equipo autonomo de generacion de frio para camara autonoma, totalmente instalado.</t>
  </si>
  <si>
    <t>Total 070801.07</t>
  </si>
  <si>
    <t>070801.09</t>
  </si>
  <si>
    <t>SISTEMAS DE SEGURIDAD CÁMARAS</t>
  </si>
  <si>
    <t>sistemas de seguridad para comunicacion de fallo en camaras de refrigerado y congelado.</t>
  </si>
  <si>
    <t>CAMARAS</t>
  </si>
  <si>
    <t>Total 070801.09</t>
  </si>
  <si>
    <t>070801.04</t>
  </si>
  <si>
    <t>PUESTA EN MARCHA INSTALACION FRIGORIFICA</t>
  </si>
  <si>
    <t>Puesta en marcha instalación de frío positiva y regulación equipos de control.</t>
  </si>
  <si>
    <t>MURALES Y CAMARAS</t>
  </si>
  <si>
    <t>Total 070801.04</t>
  </si>
  <si>
    <t>070801.05</t>
  </si>
  <si>
    <t>LEGALIZACION DE INSTALACION DE FRIO</t>
  </si>
  <si>
    <t>Realización y presentación en la delegación de Industria de una de memoria técnica y planos de implantación de la instalación frigorifica y cualquier otra documentacion necesaria para tal efecto.
Cumplimentar libro de usuario anotando la instalación realizada.</t>
  </si>
  <si>
    <t>Total 070801.05</t>
  </si>
  <si>
    <t>Total 070801</t>
  </si>
  <si>
    <t>070802</t>
  </si>
  <si>
    <t>CÁMARAS FRIGORIFICAS-PUERTAS</t>
  </si>
  <si>
    <t>070802.01</t>
  </si>
  <si>
    <t>PANEL FRIGORIFICO SUELO REFORZADO 120 mm</t>
  </si>
  <si>
    <t>Panel frigorifico reforzado con maderea fenólica para suelo de 120 mm de espesor acabado en color blanco perfilado por el exterior y color blanco liso por el interior. Medida la superficie ejecutada.Panel suelo reforzado 100mm de espesor con madera fenólica.</t>
  </si>
  <si>
    <t>Total 070802.01</t>
  </si>
  <si>
    <t>070802.02</t>
  </si>
  <si>
    <t>PANEL FRIGORÍFICO 120 mm PERFILADO/PERFILADO TECHO</t>
  </si>
  <si>
    <t>Panel frigorifico para techo de 120 mm de espesor acabado en color blanco perfilado por el exterior y color blanco perfilado por el interior. Medida la superficie ejecutada.</t>
  </si>
  <si>
    <t>Total 070802.02</t>
  </si>
  <si>
    <t>070802.03</t>
  </si>
  <si>
    <t>PANEL FRIGORÍFICO 180 mm LISO/PERFILADO</t>
  </si>
  <si>
    <t>Panel frigorifico de 120 mm de espesor acabado en color blanco liso por el exterior y color blanco perfilado por el interior. Medida la superficie ejecutada.</t>
  </si>
  <si>
    <t>Total 070802.03</t>
  </si>
  <si>
    <t>070802.04</t>
  </si>
  <si>
    <t>PANEL FRIGORÍFICO 75 mm PERFILADO/LISO</t>
  </si>
  <si>
    <t>Panel frigorifico de 75 mm de espesor acabado en color blanco liso por el exterior y color blanco perfilado por el interior. Medida la superficie ejecutada.</t>
  </si>
  <si>
    <t>Total 070802.04</t>
  </si>
  <si>
    <t>070802.05</t>
  </si>
  <si>
    <t>PUERTA PIVOTANTE FRIGORÍFICA 75 mm</t>
  </si>
  <si>
    <t>Puerta frigorífica pivotante de 1,07x2,14 m fabricada con bastidor de perfil estructural de aluminio anodizado.calidad alimentaria con film de protección según directiva cee 90/128. acabado de chapa según relación.aislamiento de espuma de poliuretano inyectada a alta presión de densidad 40-43kg/m³. sin cfc.burlete perimetral de estanqueidad (doble alvéolo) sobre soporte de pvc. bisagras regulables de composite, con rampa de poliamida y eje de acero inoxidable. hoja montada sobre marco construido con perfiles de aluminio lacado y r.p.t. congelación: e=75mm. en caso de temperaturas negativas incorpora una resistencia, recubierta con una tapa de pvc. potencia de resistencia en congelación 25w/m y en gran congelación 40w/m. voltaje 220v</t>
  </si>
  <si>
    <t>Total 070802.05</t>
  </si>
  <si>
    <t>070802.06</t>
  </si>
  <si>
    <t>PUERTA PIVOTANTE FRIGORÍFICA 120 mm</t>
  </si>
  <si>
    <t>Puerta frigorífica pivotante de 1,07x2,14 m fabricada con bastidor de perfil estructural de aluminio anodizado.calidad alimentaria con film de protección según directiva cee 90/128. acabado de chapa según relación.aislamiento de espuma de poliuretano inyectada a alta presión de densidad 40-43kg/m³. sin cfc.burlete perimetral de estanqueidad (doble alvéolo) sobre soporte de pvc. bisagras regulables de composite, con rampa de poliamida y eje de acero inoxidable. hoja montada sobre marco construido con perfiles de aluminio lacado y r.p.t. congelación: e=120mm. en caso de temperaturas negativas incorpora una resistencia, recubierta con una tapa de pvc. potencia de resistencia en congelación 25w/m y en gran congelación 40w/m. voltaje 220v</t>
  </si>
  <si>
    <t>Total 070802.06</t>
  </si>
  <si>
    <t>070802.07</t>
  </si>
  <si>
    <t>PERFIL SANITARIO PVC</t>
  </si>
  <si>
    <t>Suministro y colocación de perfil sanitario de pvc con base de aluminio. medida la longitud ejecutada,</t>
  </si>
  <si>
    <t>Total 070802.07</t>
  </si>
  <si>
    <t>070802.08</t>
  </si>
  <si>
    <t>CORTINA LAMAS</t>
  </si>
  <si>
    <t>Cortina de lamas de 900x2000 mm. Medida la unidad instalada.</t>
  </si>
  <si>
    <t>Total 070802.08</t>
  </si>
  <si>
    <t>070802.09</t>
  </si>
  <si>
    <t>HACHA BOMBERO CON SOPORTE</t>
  </si>
  <si>
    <t>Sumininstro y colocacion de hacha de bombero y su correspondiente soporte, segun Normativa vigente.</t>
  </si>
  <si>
    <t>Total 070802.09</t>
  </si>
  <si>
    <t>Total 070802</t>
  </si>
  <si>
    <t>Total 0708</t>
  </si>
  <si>
    <t>Total 07</t>
  </si>
  <si>
    <t>08</t>
  </si>
  <si>
    <t>MOBILIARIO/ EQUIPAMIENTO</t>
  </si>
  <si>
    <t>0801</t>
  </si>
  <si>
    <t>MOBILIARIO</t>
  </si>
  <si>
    <t>0801.00</t>
  </si>
  <si>
    <t>PA</t>
  </si>
  <si>
    <t>CONTENEDOR FRUTA CDI</t>
  </si>
  <si>
    <t>El capitulo de Mobiliaro, son presupuesto de gremios que tiene apalabrados  Eroski. 
La direccion facultativa os enviara las oferta recibida por el proveedor, y el contacto. 
Ha este presupuesto debereis añadirle un 5% adicional en concepto de beneficio por la gestión de pedidos y pagos.
Debereis realizar los pedidos y los pagos vosotros como constrcutora, para facturarselo finalmente al franquiciado con el 5% añadido.</t>
  </si>
  <si>
    <t>este precio es estimacion pendiente recibir oferta</t>
  </si>
  <si>
    <t>Total 0801.00</t>
  </si>
  <si>
    <t>0801.01</t>
  </si>
  <si>
    <t>pa</t>
  </si>
  <si>
    <t>ESTANTERIA KIDER</t>
  </si>
  <si>
    <t>KIDER +5%</t>
  </si>
  <si>
    <t>Total 0801.01</t>
  </si>
  <si>
    <t>0801.02</t>
  </si>
  <si>
    <t>MOBILIARIO FRIO AUTONOMO EXKAL</t>
  </si>
  <si>
    <t>EXKAL +5%</t>
  </si>
  <si>
    <t>Total 0801.02</t>
  </si>
  <si>
    <t>0801.03</t>
  </si>
  <si>
    <t>SUMINISTRO ALUMBRADO GESTPROTEC</t>
  </si>
  <si>
    <t>GESTPROTEC +5%</t>
  </si>
  <si>
    <t>Total 0801.03</t>
  </si>
  <si>
    <t>0801.04</t>
  </si>
  <si>
    <t>MOBILIARIO INOXIDABLE STRUKTUR</t>
  </si>
  <si>
    <t>STRUKTUR +5%</t>
  </si>
  <si>
    <t>este precio es estimativo confirmar los portes con proveedor</t>
  </si>
  <si>
    <t>Total 0801.04</t>
  </si>
  <si>
    <t>0801.05</t>
  </si>
  <si>
    <t>EQUIPAMIENTO OBRADOR DE PAN SALVA</t>
  </si>
  <si>
    <t>SALVA +5%</t>
  </si>
  <si>
    <t>Total 0801.05</t>
  </si>
  <si>
    <t>0801.06</t>
  </si>
  <si>
    <t>20 CARROS Y 24 CESTAS SHOP &amp; ROLL</t>
  </si>
  <si>
    <t>SHOP &amp; ROLL +5%</t>
  </si>
  <si>
    <t>Total 0801.06</t>
  </si>
  <si>
    <t>0801.07</t>
  </si>
  <si>
    <t>BALANZA DIBAL</t>
  </si>
  <si>
    <t>DIBAL +5%</t>
  </si>
  <si>
    <t>Total 0801.07</t>
  </si>
  <si>
    <t>Total 0801</t>
  </si>
  <si>
    <t>0802</t>
  </si>
  <si>
    <t>MAQUINARIA Y UTILLAJE</t>
  </si>
  <si>
    <t>0802.01</t>
  </si>
  <si>
    <t>TRANSPALETA MANUAL SILENCIOSA</t>
  </si>
  <si>
    <t>Suministro de transpaleta a pie:
-Marca:MB
-Capacidad 2.000KG.
-Ruedas goma/ANTI-RUIDO</t>
  </si>
  <si>
    <t>Total 0802.01</t>
  </si>
  <si>
    <t>0802.02</t>
  </si>
  <si>
    <t>MATAINSECTOS</t>
  </si>
  <si>
    <t>Suministro y colocacion de matainsectos.</t>
  </si>
  <si>
    <t>Total 0802.02</t>
  </si>
  <si>
    <t>0802.03</t>
  </si>
  <si>
    <t>ENVASADORA MANUAL</t>
  </si>
  <si>
    <t>Suministro y colocacion de envasadora manuel Film TW-450</t>
  </si>
  <si>
    <t>Total 0802.03</t>
  </si>
  <si>
    <t>0802.04</t>
  </si>
  <si>
    <t>TAQUILLAS</t>
  </si>
  <si>
    <t>Suministro y colocacion de taquillas</t>
  </si>
  <si>
    <t>Total 0802.04</t>
  </si>
  <si>
    <t>0802.05</t>
  </si>
  <si>
    <t>SILLA OFICINA</t>
  </si>
  <si>
    <t>Suministro y colocacion oficina con ruedas.</t>
  </si>
  <si>
    <t>Total 0802.05</t>
  </si>
  <si>
    <t>0802.06</t>
  </si>
  <si>
    <t>MESA OFICINA</t>
  </si>
  <si>
    <t>Suministro y colocacion mesa para oficina de madera de 2000x700 mm.</t>
  </si>
  <si>
    <t>Total 0802.06</t>
  </si>
  <si>
    <t>0802.07</t>
  </si>
  <si>
    <t>CAJONERAS</t>
  </si>
  <si>
    <t>Suministro y colocacion cajoneras de 3 cajones  rodante, con bandeja incluida, de medidas 430 ancho x600 fondo x500 alto.</t>
  </si>
  <si>
    <t>Total 0802.07</t>
  </si>
  <si>
    <t>0802.08</t>
  </si>
  <si>
    <t>BALDAS MADERA</t>
  </si>
  <si>
    <t>Suministro y colocacion de baldas de madera de 300 de fondo</t>
  </si>
  <si>
    <t>Total 0802.08</t>
  </si>
  <si>
    <t>0802.09</t>
  </si>
  <si>
    <t>BASES DE RUEDA PARA REPOSICIÓN</t>
  </si>
  <si>
    <t>Suministro y colocación de bases rodantes para almacenaje de reposición color rojo.</t>
  </si>
  <si>
    <t>Total 0802.09</t>
  </si>
  <si>
    <t>Total 0802</t>
  </si>
  <si>
    <t>Total 08</t>
  </si>
  <si>
    <t>09</t>
  </si>
  <si>
    <t>SEGURIDAD Y SALUD</t>
  </si>
  <si>
    <t>09.01</t>
  </si>
  <si>
    <t>APLICACIÓN PLAN SEGURIDAD Y SALUD</t>
  </si>
  <si>
    <t>Aplicación de plan de seguridad y salud.</t>
  </si>
  <si>
    <t>Total 09.01</t>
  </si>
  <si>
    <t>Total 09</t>
  </si>
  <si>
    <t>10</t>
  </si>
  <si>
    <t>GESTION RESIDUOS</t>
  </si>
  <si>
    <t>10.01</t>
  </si>
  <si>
    <t>GESTION MEDIOAMBIENTAL</t>
  </si>
  <si>
    <t>Partida para el cumplimiento del Estudio de Gestión de Residuos de construcción y demolición (anexo al proyecto) segun normativa vigente, consistente en la elaboración del plan de gestión de residuos, recopilación de datos de gestión y presentación de toda la documentación a la Dirección Facultativa.</t>
  </si>
  <si>
    <t>Total 10.01</t>
  </si>
  <si>
    <t>Total 10</t>
  </si>
  <si>
    <t>Total TR24-368 ADJTENDER</t>
  </si>
  <si>
    <t>POR LA PROPIEDAD</t>
  </si>
  <si>
    <t>YUGO SLU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</si>
</sst>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1" x14ac:knownFonts="1">
    <font>
      <sz val="11"/>
      <color theme="1"/>
      <name val="Calibri"/>
      <family val="2"/>
      <scheme val="minor"/>
    </font>
    <font>
      <b/>
      <sz val="10"/>
      <color theme="1"/>
      <name val="Calibri"/>
      <family val="2"/>
      <scheme val="minor"/>
    </font>
    <font>
      <b/>
      <sz val="14"/>
      <color theme="1"/>
      <name val="Calibri"/>
      <family val="2"/>
      <scheme val="minor"/>
    </font>
    <font>
      <b/>
      <sz val="9"/>
      <color indexed="81"/>
      <name val="Tahoma"/>
      <family val="2"/>
    </font>
    <font>
      <b/>
      <i/>
      <sz val="10"/>
      <color theme="1"/>
      <name val="Calibri"/>
      <family val="2"/>
      <scheme val="minor"/>
    </font>
    <font>
      <b/>
      <sz val="8"/>
      <color theme="1"/>
      <name val="Calibri"/>
      <family val="2"/>
      <scheme val="minor"/>
    </font>
    <font>
      <b/>
      <sz val="8"/>
      <color rgb="FFFF40FF"/>
      <name val="Calibri"/>
      <family val="2"/>
      <scheme val="minor"/>
    </font>
    <font>
      <sz val="8"/>
      <color theme="1"/>
      <name val="Calibri"/>
      <family val="2"/>
      <scheme val="minor"/>
    </font>
    <font>
      <sz val="8"/>
      <color rgb="FFFF40FF"/>
      <name val="Calibri"/>
      <family val="2"/>
      <scheme val="minor"/>
    </font>
    <font>
      <b/>
      <sz val="11"/>
      <color theme="1"/>
      <name val="Calibri"/>
      <family val="2"/>
      <scheme val="minor"/>
    </font>
    <font>
      <sz val="8"/>
      <name val="Calibri"/>
      <family val="2"/>
      <scheme val="minor"/>
    </font>
  </fonts>
  <fills count="9">
    <fill>
      <patternFill patternType="none"/>
    </fill>
    <fill>
      <patternFill patternType="gray125"/>
    </fill>
    <fill>
      <patternFill patternType="solid">
        <fgColor rgb="FF98C7AF"/>
        <bgColor indexed="64"/>
      </patternFill>
    </fill>
    <fill>
      <patternFill patternType="solid">
        <fgColor rgb="FFACD1BE"/>
        <bgColor indexed="64"/>
      </patternFill>
    </fill>
    <fill>
      <patternFill patternType="solid">
        <fgColor rgb="FFFFEDDB"/>
        <bgColor indexed="64"/>
      </patternFill>
    </fill>
    <fill>
      <patternFill patternType="solid">
        <fgColor rgb="FFC0C0C0"/>
        <bgColor indexed="64"/>
      </patternFill>
    </fill>
    <fill>
      <patternFill patternType="solid">
        <fgColor rgb="FFBFDBCD"/>
        <bgColor indexed="64"/>
      </patternFill>
    </fill>
    <fill>
      <patternFill patternType="solid">
        <fgColor rgb="FFD3E5DC"/>
        <bgColor indexed="64"/>
      </patternFill>
    </fill>
    <fill>
      <patternFill patternType="solid">
        <fgColor rgb="FFFFFF00"/>
        <bgColor indexed="64"/>
      </patternFill>
    </fill>
  </fills>
  <borders count="1">
    <border>
      <left/>
      <right/>
      <top/>
      <bottom/>
      <diagonal/>
    </border>
  </borders>
  <cellStyleXfs count="1">
    <xf numFmtId="0" fontId="0" fillId="0" borderId="0"/>
  </cellStyleXfs>
  <cellXfs count="41">
    <xf numFmtId="0" fontId="0" fillId="0" borderId="0" xfId="0"/>
    <xf numFmtId="0" fontId="1" fillId="0" borderId="0" xfId="0" applyFont="1" applyAlignment="1">
      <alignment vertical="top"/>
    </xf>
    <xf numFmtId="0" fontId="0" fillId="0" borderId="0" xfId="0" applyAlignment="1">
      <alignment vertical="top"/>
    </xf>
    <xf numFmtId="0" fontId="2" fillId="0" borderId="0" xfId="0" applyFont="1" applyAlignment="1">
      <alignment vertical="top"/>
    </xf>
    <xf numFmtId="0" fontId="4" fillId="0" borderId="0" xfId="0" applyFont="1" applyAlignment="1">
      <alignment vertical="top"/>
    </xf>
    <xf numFmtId="49" fontId="5" fillId="2" borderId="0" xfId="0" applyNumberFormat="1" applyFont="1" applyFill="1" applyAlignment="1">
      <alignment vertical="top"/>
    </xf>
    <xf numFmtId="0" fontId="5" fillId="2" borderId="0" xfId="0" applyFont="1" applyFill="1" applyAlignment="1">
      <alignment vertical="top"/>
    </xf>
    <xf numFmtId="3" fontId="6" fillId="2" borderId="0" xfId="0" applyNumberFormat="1" applyFont="1" applyFill="1" applyAlignment="1">
      <alignment vertical="top"/>
    </xf>
    <xf numFmtId="4" fontId="6" fillId="2" borderId="0" xfId="0" applyNumberFormat="1" applyFont="1" applyFill="1" applyAlignment="1">
      <alignment vertical="top"/>
    </xf>
    <xf numFmtId="49" fontId="5" fillId="3" borderId="0" xfId="0" applyNumberFormat="1" applyFont="1" applyFill="1" applyAlignment="1">
      <alignment vertical="top"/>
    </xf>
    <xf numFmtId="0" fontId="5" fillId="3" borderId="0" xfId="0" applyFont="1" applyFill="1" applyAlignment="1">
      <alignment vertical="top"/>
    </xf>
    <xf numFmtId="4" fontId="6" fillId="3" borderId="0" xfId="0" applyNumberFormat="1" applyFont="1" applyFill="1" applyAlignment="1">
      <alignment vertical="top"/>
    </xf>
    <xf numFmtId="49" fontId="7" fillId="4" borderId="0" xfId="0" applyNumberFormat="1" applyFont="1" applyFill="1" applyAlignment="1">
      <alignment vertical="top"/>
    </xf>
    <xf numFmtId="49" fontId="7" fillId="0" borderId="0" xfId="0" applyNumberFormat="1" applyFont="1" applyAlignment="1">
      <alignment vertical="top"/>
    </xf>
    <xf numFmtId="0" fontId="7" fillId="0" borderId="0" xfId="0" applyFont="1" applyAlignment="1">
      <alignment vertical="top"/>
    </xf>
    <xf numFmtId="4" fontId="8" fillId="0" borderId="0" xfId="0" applyNumberFormat="1" applyFont="1" applyAlignment="1">
      <alignment vertical="top"/>
    </xf>
    <xf numFmtId="164" fontId="7" fillId="0" borderId="0" xfId="0" applyNumberFormat="1" applyFont="1" applyAlignment="1">
      <alignment vertical="top"/>
    </xf>
    <xf numFmtId="4" fontId="7" fillId="0" borderId="0" xfId="0" applyNumberFormat="1" applyFont="1" applyAlignment="1">
      <alignment vertical="top"/>
    </xf>
    <xf numFmtId="49" fontId="5" fillId="0" borderId="0" xfId="0" applyNumberFormat="1" applyFont="1" applyAlignment="1">
      <alignment vertical="top"/>
    </xf>
    <xf numFmtId="4" fontId="6" fillId="0" borderId="0" xfId="0" applyNumberFormat="1" applyFont="1" applyAlignment="1">
      <alignment vertical="top"/>
    </xf>
    <xf numFmtId="0" fontId="7" fillId="5" borderId="0" xfId="0" applyFont="1" applyFill="1" applyAlignment="1">
      <alignment vertical="top"/>
    </xf>
    <xf numFmtId="49" fontId="5" fillId="6" borderId="0" xfId="0" applyNumberFormat="1" applyFont="1" applyFill="1" applyAlignment="1">
      <alignment vertical="top"/>
    </xf>
    <xf numFmtId="0" fontId="5" fillId="6" borderId="0" xfId="0" applyFont="1" applyFill="1" applyAlignment="1">
      <alignment vertical="top"/>
    </xf>
    <xf numFmtId="4" fontId="6" fillId="6" borderId="0" xfId="0" applyNumberFormat="1" applyFont="1" applyFill="1" applyAlignment="1">
      <alignment vertical="top"/>
    </xf>
    <xf numFmtId="49" fontId="7" fillId="0" borderId="0" xfId="0" applyNumberFormat="1" applyFont="1" applyAlignment="1">
      <alignment vertical="top" wrapText="1"/>
    </xf>
    <xf numFmtId="49" fontId="5" fillId="7" borderId="0" xfId="0" applyNumberFormat="1" applyFont="1" applyFill="1" applyAlignment="1">
      <alignment vertical="top"/>
    </xf>
    <xf numFmtId="0" fontId="5" fillId="7" borderId="0" xfId="0" applyFont="1" applyFill="1" applyAlignment="1">
      <alignment vertical="top"/>
    </xf>
    <xf numFmtId="4" fontId="6" fillId="7" borderId="0" xfId="0" applyNumberFormat="1" applyFont="1" applyFill="1" applyAlignment="1">
      <alignment vertical="top"/>
    </xf>
    <xf numFmtId="165" fontId="7" fillId="0" borderId="0" xfId="0" applyNumberFormat="1" applyFont="1" applyAlignment="1">
      <alignment vertical="top"/>
    </xf>
    <xf numFmtId="165" fontId="8" fillId="0" borderId="0" xfId="0" applyNumberFormat="1" applyFont="1" applyAlignment="1">
      <alignment vertical="top"/>
    </xf>
    <xf numFmtId="3" fontId="7" fillId="0" borderId="0" xfId="0" applyNumberFormat="1" applyFont="1" applyAlignment="1">
      <alignment vertical="top"/>
    </xf>
    <xf numFmtId="0" fontId="4" fillId="0" borderId="0" xfId="0" applyFont="1" applyAlignment="1">
      <alignment vertical="top" wrapText="1"/>
    </xf>
    <xf numFmtId="49" fontId="5" fillId="2" borderId="0" xfId="0" applyNumberFormat="1" applyFont="1" applyFill="1" applyAlignment="1">
      <alignment vertical="top" wrapText="1"/>
    </xf>
    <xf numFmtId="49" fontId="5" fillId="3" borderId="0" xfId="0" applyNumberFormat="1" applyFont="1" applyFill="1" applyAlignment="1">
      <alignment vertical="top" wrapText="1"/>
    </xf>
    <xf numFmtId="0" fontId="7" fillId="0" borderId="0" xfId="0" applyFont="1" applyAlignment="1">
      <alignment vertical="top" wrapText="1"/>
    </xf>
    <xf numFmtId="0" fontId="7" fillId="5" borderId="0" xfId="0" applyFont="1" applyFill="1" applyAlignment="1">
      <alignment vertical="top" wrapText="1"/>
    </xf>
    <xf numFmtId="49" fontId="5" fillId="6" borderId="0" xfId="0" applyNumberFormat="1" applyFont="1" applyFill="1" applyAlignment="1">
      <alignment vertical="top" wrapText="1"/>
    </xf>
    <xf numFmtId="49" fontId="5" fillId="7" borderId="0" xfId="0" applyNumberFormat="1" applyFont="1" applyFill="1" applyAlignment="1">
      <alignment vertical="top" wrapText="1"/>
    </xf>
    <xf numFmtId="4" fontId="7" fillId="8" borderId="0" xfId="0" applyNumberFormat="1" applyFont="1" applyFill="1" applyAlignment="1">
      <alignment vertical="top"/>
    </xf>
    <xf numFmtId="4" fontId="10" fillId="0" borderId="0" xfId="0" applyNumberFormat="1" applyFont="1" applyAlignment="1">
      <alignment vertical="top"/>
    </xf>
    <xf numFmtId="0" fontId="9" fillId="8" borderId="0" xfId="0" applyFont="1" applyFill="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18D2F-E551-466F-82B0-CE32C62DE0E2}">
  <dimension ref="A1:N1143"/>
  <sheetViews>
    <sheetView tabSelected="1" workbookViewId="0">
      <pane xSplit="4" ySplit="3" topLeftCell="E4" activePane="bottomRight" state="frozen"/>
      <selection pane="topRight" activeCell="E1" sqref="E1"/>
      <selection pane="bottomLeft" activeCell="A4" sqref="A4"/>
      <selection pane="bottomRight" activeCell="N14" sqref="N13:O14"/>
    </sheetView>
  </sheetViews>
  <sheetFormatPr baseColWidth="10" defaultRowHeight="14.4" x14ac:dyDescent="0.3"/>
  <cols>
    <col min="1" max="1" width="10.88671875" bestFit="1" customWidth="1"/>
    <col min="2" max="2" width="6.5546875" bestFit="1" customWidth="1"/>
    <col min="3" max="3" width="3.6640625" bestFit="1" customWidth="1"/>
    <col min="4" max="4" width="32.88671875" customWidth="1"/>
    <col min="5" max="5" width="42.6640625" bestFit="1" customWidth="1"/>
    <col min="6" max="6" width="13" bestFit="1" customWidth="1"/>
    <col min="7" max="7" width="8.5546875" bestFit="1" customWidth="1"/>
    <col min="8" max="8" width="8.109375" bestFit="1" customWidth="1"/>
    <col min="9" max="9" width="6.5546875" bestFit="1" customWidth="1"/>
    <col min="10" max="10" width="18.88671875" bestFit="1" customWidth="1"/>
    <col min="11" max="11" width="7.88671875" bestFit="1" customWidth="1"/>
    <col min="12" max="13" width="9.6640625" customWidth="1"/>
  </cols>
  <sheetData>
    <row r="1" spans="1:13" x14ac:dyDescent="0.3">
      <c r="A1" s="1" t="s">
        <v>0</v>
      </c>
      <c r="B1" s="2"/>
      <c r="C1" s="2"/>
      <c r="D1" s="2"/>
      <c r="E1" s="2"/>
      <c r="F1" s="2"/>
      <c r="G1" s="2"/>
      <c r="H1" s="2"/>
      <c r="I1" s="2"/>
      <c r="J1" s="2"/>
      <c r="K1" s="2"/>
      <c r="L1" s="40" t="s">
        <v>1034</v>
      </c>
      <c r="M1" s="2"/>
    </row>
    <row r="2" spans="1:13" ht="18" x14ac:dyDescent="0.3">
      <c r="A2" s="3" t="s">
        <v>1</v>
      </c>
      <c r="B2" s="2"/>
      <c r="C2" s="2"/>
      <c r="D2" s="2"/>
      <c r="E2" s="2"/>
      <c r="F2" s="2"/>
      <c r="G2" s="2"/>
      <c r="H2" s="2"/>
      <c r="I2" s="2"/>
      <c r="J2" s="2"/>
      <c r="K2" s="2"/>
      <c r="L2" s="2"/>
      <c r="M2" s="2"/>
    </row>
    <row r="3" spans="1:13" x14ac:dyDescent="0.3">
      <c r="A3" s="4" t="s">
        <v>2</v>
      </c>
      <c r="B3" s="4" t="s">
        <v>3</v>
      </c>
      <c r="C3" s="4" t="s">
        <v>4</v>
      </c>
      <c r="D3" s="31" t="s">
        <v>5</v>
      </c>
      <c r="E3" s="4" t="s">
        <v>6</v>
      </c>
      <c r="F3" s="4" t="s">
        <v>7</v>
      </c>
      <c r="G3" s="4" t="s">
        <v>8</v>
      </c>
      <c r="H3" s="4" t="s">
        <v>9</v>
      </c>
      <c r="I3" s="4" t="s">
        <v>10</v>
      </c>
      <c r="J3" s="4" t="s">
        <v>11</v>
      </c>
      <c r="K3" s="4" t="s">
        <v>12</v>
      </c>
      <c r="L3" s="4" t="s">
        <v>13</v>
      </c>
      <c r="M3" s="4" t="s">
        <v>14</v>
      </c>
    </row>
    <row r="4" spans="1:13" x14ac:dyDescent="0.3">
      <c r="A4" s="5" t="s">
        <v>15</v>
      </c>
      <c r="B4" s="5" t="s">
        <v>16</v>
      </c>
      <c r="C4" s="5" t="s">
        <v>17</v>
      </c>
      <c r="D4" s="32" t="s">
        <v>18</v>
      </c>
      <c r="E4" s="6"/>
      <c r="F4" s="6"/>
      <c r="G4" s="6"/>
      <c r="H4" s="6"/>
      <c r="I4" s="6"/>
      <c r="J4" s="6"/>
      <c r="K4" s="7">
        <f>K425</f>
        <v>1</v>
      </c>
      <c r="L4" s="8">
        <f>L425</f>
        <v>169482.04</v>
      </c>
      <c r="M4" s="8">
        <f>M425</f>
        <v>169482.04</v>
      </c>
    </row>
    <row r="5" spans="1:13" x14ac:dyDescent="0.3">
      <c r="A5" s="9" t="s">
        <v>19</v>
      </c>
      <c r="B5" s="9" t="s">
        <v>16</v>
      </c>
      <c r="C5" s="9" t="s">
        <v>17</v>
      </c>
      <c r="D5" s="33" t="s">
        <v>20</v>
      </c>
      <c r="E5" s="10"/>
      <c r="F5" s="10"/>
      <c r="G5" s="10"/>
      <c r="H5" s="10"/>
      <c r="I5" s="10"/>
      <c r="J5" s="10"/>
      <c r="K5" s="11">
        <f>K29</f>
        <v>1</v>
      </c>
      <c r="L5" s="11">
        <f>L29</f>
        <v>6395.36</v>
      </c>
      <c r="M5" s="11">
        <f>M29</f>
        <v>6395.36</v>
      </c>
    </row>
    <row r="6" spans="1:13" x14ac:dyDescent="0.3">
      <c r="A6" s="12" t="s">
        <v>21</v>
      </c>
      <c r="B6" s="13" t="s">
        <v>22</v>
      </c>
      <c r="C6" s="13" t="s">
        <v>23</v>
      </c>
      <c r="D6" s="24" t="s">
        <v>24</v>
      </c>
      <c r="E6" s="14"/>
      <c r="F6" s="14"/>
      <c r="G6" s="14"/>
      <c r="H6" s="14"/>
      <c r="I6" s="14"/>
      <c r="J6" s="14"/>
      <c r="K6" s="15">
        <f>K15</f>
        <v>8.2799999999999994</v>
      </c>
      <c r="L6" s="15">
        <f>L15</f>
        <v>291.36</v>
      </c>
      <c r="M6" s="15">
        <f>M15</f>
        <v>2412.46</v>
      </c>
    </row>
    <row r="7" spans="1:13" ht="112.2" x14ac:dyDescent="0.3">
      <c r="A7" s="14"/>
      <c r="B7" s="14"/>
      <c r="C7" s="14"/>
      <c r="D7" s="24" t="s">
        <v>25</v>
      </c>
      <c r="E7" s="14"/>
      <c r="F7" s="14"/>
      <c r="G7" s="14"/>
      <c r="H7" s="14"/>
      <c r="I7" s="14"/>
      <c r="J7" s="14"/>
      <c r="K7" s="14"/>
      <c r="L7" s="14"/>
      <c r="M7" s="14"/>
    </row>
    <row r="8" spans="1:13" x14ac:dyDescent="0.3">
      <c r="A8" s="14"/>
      <c r="B8" s="14"/>
      <c r="C8" s="14"/>
      <c r="D8" s="34"/>
      <c r="E8" s="13" t="s">
        <v>26</v>
      </c>
      <c r="F8" s="16">
        <v>1</v>
      </c>
      <c r="G8" s="17">
        <v>1.2</v>
      </c>
      <c r="H8" s="17">
        <v>0</v>
      </c>
      <c r="I8" s="17">
        <v>0.8</v>
      </c>
      <c r="J8" s="15">
        <f t="shared" ref="J8:J14" si="0">OR(F8&lt;&gt;0,G8&lt;&gt;0,H8&lt;&gt;0,I8&lt;&gt;0)*(F8 + (F8 = 0))*(G8 + (G8 = 0))*(H8 + (H8 = 0))*(I8 + (I8 = 0))</f>
        <v>0.96</v>
      </c>
      <c r="K8" s="14"/>
      <c r="L8" s="14"/>
      <c r="M8" s="14"/>
    </row>
    <row r="9" spans="1:13" x14ac:dyDescent="0.3">
      <c r="A9" s="14"/>
      <c r="B9" s="14"/>
      <c r="C9" s="14"/>
      <c r="D9" s="34"/>
      <c r="E9" s="13" t="s">
        <v>27</v>
      </c>
      <c r="F9" s="16">
        <v>1</v>
      </c>
      <c r="G9" s="17">
        <v>1.2</v>
      </c>
      <c r="H9" s="17">
        <v>0</v>
      </c>
      <c r="I9" s="17">
        <v>0.8</v>
      </c>
      <c r="J9" s="15">
        <f t="shared" si="0"/>
        <v>0.96</v>
      </c>
      <c r="K9" s="14"/>
      <c r="L9" s="14"/>
      <c r="M9" s="14"/>
    </row>
    <row r="10" spans="1:13" x14ac:dyDescent="0.3">
      <c r="A10" s="14"/>
      <c r="B10" s="14"/>
      <c r="C10" s="14"/>
      <c r="D10" s="34"/>
      <c r="E10" s="13" t="s">
        <v>28</v>
      </c>
      <c r="F10" s="16">
        <v>1</v>
      </c>
      <c r="G10" s="17">
        <v>1.2</v>
      </c>
      <c r="H10" s="17">
        <v>0</v>
      </c>
      <c r="I10" s="17">
        <v>0.8</v>
      </c>
      <c r="J10" s="15">
        <f t="shared" si="0"/>
        <v>0.96</v>
      </c>
      <c r="K10" s="14"/>
      <c r="L10" s="14"/>
      <c r="M10" s="14"/>
    </row>
    <row r="11" spans="1:13" x14ac:dyDescent="0.3">
      <c r="A11" s="14"/>
      <c r="B11" s="14"/>
      <c r="C11" s="14"/>
      <c r="D11" s="34"/>
      <c r="E11" s="13" t="s">
        <v>29</v>
      </c>
      <c r="F11" s="16">
        <v>1</v>
      </c>
      <c r="G11" s="17">
        <v>0.65</v>
      </c>
      <c r="H11" s="17">
        <v>0</v>
      </c>
      <c r="I11" s="17">
        <v>0.65</v>
      </c>
      <c r="J11" s="15">
        <f t="shared" si="0"/>
        <v>0.42</v>
      </c>
      <c r="K11" s="14"/>
      <c r="L11" s="14"/>
      <c r="M11" s="14"/>
    </row>
    <row r="12" spans="1:13" x14ac:dyDescent="0.3">
      <c r="A12" s="14"/>
      <c r="B12" s="14"/>
      <c r="C12" s="14"/>
      <c r="D12" s="34"/>
      <c r="E12" s="13" t="s">
        <v>30</v>
      </c>
      <c r="F12" s="16">
        <v>1</v>
      </c>
      <c r="G12" s="17">
        <v>0.6</v>
      </c>
      <c r="H12" s="17">
        <v>0</v>
      </c>
      <c r="I12" s="17">
        <v>0.6</v>
      </c>
      <c r="J12" s="15">
        <f t="shared" si="0"/>
        <v>0.36</v>
      </c>
      <c r="K12" s="14"/>
      <c r="L12" s="14"/>
      <c r="M12" s="14"/>
    </row>
    <row r="13" spans="1:13" x14ac:dyDescent="0.3">
      <c r="A13" s="14"/>
      <c r="B13" s="14"/>
      <c r="C13" s="14"/>
      <c r="D13" s="34"/>
      <c r="E13" s="13" t="s">
        <v>31</v>
      </c>
      <c r="F13" s="16">
        <v>1</v>
      </c>
      <c r="G13" s="17">
        <v>1.2</v>
      </c>
      <c r="H13" s="17">
        <v>0</v>
      </c>
      <c r="I13" s="17">
        <v>2.1</v>
      </c>
      <c r="J13" s="15">
        <f t="shared" si="0"/>
        <v>2.52</v>
      </c>
      <c r="K13" s="14"/>
      <c r="L13" s="14"/>
      <c r="M13" s="14"/>
    </row>
    <row r="14" spans="1:13" x14ac:dyDescent="0.3">
      <c r="A14" s="14"/>
      <c r="B14" s="14"/>
      <c r="C14" s="14"/>
      <c r="D14" s="34"/>
      <c r="E14" s="13" t="s">
        <v>32</v>
      </c>
      <c r="F14" s="16">
        <v>1</v>
      </c>
      <c r="G14" s="17">
        <v>1</v>
      </c>
      <c r="H14" s="17">
        <v>0</v>
      </c>
      <c r="I14" s="17">
        <v>2.1</v>
      </c>
      <c r="J14" s="15">
        <f t="shared" si="0"/>
        <v>2.1</v>
      </c>
      <c r="K14" s="14"/>
      <c r="L14" s="14"/>
      <c r="M14" s="14"/>
    </row>
    <row r="15" spans="1:13" x14ac:dyDescent="0.3">
      <c r="A15" s="14"/>
      <c r="B15" s="14"/>
      <c r="C15" s="14"/>
      <c r="D15" s="34"/>
      <c r="E15" s="14"/>
      <c r="F15" s="14"/>
      <c r="G15" s="14"/>
      <c r="H15" s="14"/>
      <c r="I15" s="14"/>
      <c r="J15" s="18" t="s">
        <v>33</v>
      </c>
      <c r="K15" s="19">
        <f>SUM(J8:J14)</f>
        <v>8.2799999999999994</v>
      </c>
      <c r="L15" s="17">
        <v>291.36</v>
      </c>
      <c r="M15" s="19">
        <f>ROUND(K15*L15,2)</f>
        <v>2412.46</v>
      </c>
    </row>
    <row r="16" spans="1:13" ht="0.9" customHeight="1" x14ac:dyDescent="0.3">
      <c r="A16" s="20"/>
      <c r="B16" s="20"/>
      <c r="C16" s="20"/>
      <c r="D16" s="35"/>
      <c r="E16" s="20"/>
      <c r="F16" s="20"/>
      <c r="G16" s="20"/>
      <c r="H16" s="20"/>
      <c r="I16" s="20"/>
      <c r="J16" s="20"/>
      <c r="K16" s="20"/>
      <c r="L16" s="20"/>
      <c r="M16" s="20"/>
    </row>
    <row r="17" spans="1:13" x14ac:dyDescent="0.3">
      <c r="A17" s="12" t="s">
        <v>34</v>
      </c>
      <c r="B17" s="13" t="s">
        <v>22</v>
      </c>
      <c r="C17" s="13" t="s">
        <v>23</v>
      </c>
      <c r="D17" s="24" t="s">
        <v>35</v>
      </c>
      <c r="E17" s="14"/>
      <c r="F17" s="14"/>
      <c r="G17" s="14"/>
      <c r="H17" s="14"/>
      <c r="I17" s="14"/>
      <c r="J17" s="14"/>
      <c r="K17" s="15">
        <f>K22</f>
        <v>30.5</v>
      </c>
      <c r="L17" s="15">
        <f>L22</f>
        <v>119.94</v>
      </c>
      <c r="M17" s="15">
        <f>M22</f>
        <v>3658.17</v>
      </c>
    </row>
    <row r="18" spans="1:13" ht="122.4" x14ac:dyDescent="0.3">
      <c r="A18" s="14"/>
      <c r="B18" s="14"/>
      <c r="C18" s="14"/>
      <c r="D18" s="24" t="s">
        <v>36</v>
      </c>
      <c r="E18" s="14"/>
      <c r="F18" s="14"/>
      <c r="G18" s="14"/>
      <c r="H18" s="14"/>
      <c r="I18" s="14"/>
      <c r="J18" s="14"/>
      <c r="K18" s="14"/>
      <c r="L18" s="14"/>
      <c r="M18" s="14"/>
    </row>
    <row r="19" spans="1:13" x14ac:dyDescent="0.3">
      <c r="A19" s="14"/>
      <c r="B19" s="14"/>
      <c r="C19" s="14"/>
      <c r="D19" s="34"/>
      <c r="E19" s="13" t="s">
        <v>37</v>
      </c>
      <c r="F19" s="16">
        <v>1</v>
      </c>
      <c r="G19" s="17">
        <v>25</v>
      </c>
      <c r="H19" s="17">
        <v>0.5</v>
      </c>
      <c r="I19" s="17">
        <v>0</v>
      </c>
      <c r="J19" s="15">
        <f>OR(F19&lt;&gt;0,G19&lt;&gt;0,H19&lt;&gt;0,I19&lt;&gt;0)*(F19 + (F19 = 0))*(G19 + (G19 = 0))*(H19 + (H19 = 0))*(I19 + (I19 = 0))</f>
        <v>12.5</v>
      </c>
      <c r="K19" s="14"/>
      <c r="L19" s="14"/>
      <c r="M19" s="14"/>
    </row>
    <row r="20" spans="1:13" x14ac:dyDescent="0.3">
      <c r="A20" s="14"/>
      <c r="B20" s="14"/>
      <c r="C20" s="14"/>
      <c r="D20" s="34"/>
      <c r="E20" s="13" t="s">
        <v>38</v>
      </c>
      <c r="F20" s="16">
        <v>3</v>
      </c>
      <c r="G20" s="17">
        <v>2</v>
      </c>
      <c r="H20" s="17">
        <v>2</v>
      </c>
      <c r="I20" s="17">
        <v>0</v>
      </c>
      <c r="J20" s="15">
        <f>OR(F20&lt;&gt;0,G20&lt;&gt;0,H20&lt;&gt;0,I20&lt;&gt;0)*(F20 + (F20 = 0))*(G20 + (G20 = 0))*(H20 + (H20 = 0))*(I20 + (I20 = 0))</f>
        <v>12</v>
      </c>
      <c r="K20" s="14"/>
      <c r="L20" s="14"/>
      <c r="M20" s="14"/>
    </row>
    <row r="21" spans="1:13" x14ac:dyDescent="0.3">
      <c r="A21" s="14"/>
      <c r="B21" s="14"/>
      <c r="C21" s="14"/>
      <c r="D21" s="34"/>
      <c r="E21" s="13" t="s">
        <v>39</v>
      </c>
      <c r="F21" s="16">
        <v>6</v>
      </c>
      <c r="G21" s="17">
        <v>0</v>
      </c>
      <c r="H21" s="17">
        <v>0</v>
      </c>
      <c r="I21" s="17">
        <v>0</v>
      </c>
      <c r="J21" s="15">
        <f>OR(F21&lt;&gt;0,G21&lt;&gt;0,H21&lt;&gt;0,I21&lt;&gt;0)*(F21 + (F21 = 0))*(G21 + (G21 = 0))*(H21 + (H21 = 0))*(I21 + (I21 = 0))</f>
        <v>6</v>
      </c>
      <c r="K21" s="14"/>
      <c r="L21" s="14"/>
      <c r="M21" s="14"/>
    </row>
    <row r="22" spans="1:13" x14ac:dyDescent="0.3">
      <c r="A22" s="14"/>
      <c r="B22" s="14"/>
      <c r="C22" s="14"/>
      <c r="D22" s="34"/>
      <c r="E22" s="14"/>
      <c r="F22" s="14"/>
      <c r="G22" s="14"/>
      <c r="H22" s="14"/>
      <c r="I22" s="14"/>
      <c r="J22" s="18" t="s">
        <v>40</v>
      </c>
      <c r="K22" s="19">
        <f>SUM(J19:J21)</f>
        <v>30.5</v>
      </c>
      <c r="L22" s="17">
        <v>119.94</v>
      </c>
      <c r="M22" s="19">
        <f>ROUND(K22*L22,2)</f>
        <v>3658.17</v>
      </c>
    </row>
    <row r="23" spans="1:13" ht="0.9" customHeight="1" x14ac:dyDescent="0.3">
      <c r="A23" s="20"/>
      <c r="B23" s="20"/>
      <c r="C23" s="20"/>
      <c r="D23" s="35"/>
      <c r="E23" s="20"/>
      <c r="F23" s="20"/>
      <c r="G23" s="20"/>
      <c r="H23" s="20"/>
      <c r="I23" s="20"/>
      <c r="J23" s="20"/>
      <c r="K23" s="20"/>
      <c r="L23" s="20"/>
      <c r="M23" s="20"/>
    </row>
    <row r="24" spans="1:13" x14ac:dyDescent="0.3">
      <c r="A24" s="12" t="s">
        <v>41</v>
      </c>
      <c r="B24" s="13" t="s">
        <v>22</v>
      </c>
      <c r="C24" s="13" t="s">
        <v>42</v>
      </c>
      <c r="D24" s="24" t="s">
        <v>43</v>
      </c>
      <c r="E24" s="14"/>
      <c r="F24" s="14"/>
      <c r="G24" s="14"/>
      <c r="H24" s="14"/>
      <c r="I24" s="14"/>
      <c r="J24" s="14"/>
      <c r="K24" s="15">
        <f>K27</f>
        <v>1</v>
      </c>
      <c r="L24" s="15">
        <f>L27</f>
        <v>324.73</v>
      </c>
      <c r="M24" s="15">
        <f>M27</f>
        <v>324.73</v>
      </c>
    </row>
    <row r="25" spans="1:13" ht="91.8" x14ac:dyDescent="0.3">
      <c r="A25" s="14"/>
      <c r="B25" s="14"/>
      <c r="C25" s="14"/>
      <c r="D25" s="24" t="s">
        <v>44</v>
      </c>
      <c r="E25" s="14"/>
      <c r="F25" s="14"/>
      <c r="G25" s="14"/>
      <c r="H25" s="14"/>
      <c r="I25" s="14"/>
      <c r="J25" s="14"/>
      <c r="K25" s="14"/>
      <c r="L25" s="14"/>
      <c r="M25" s="14"/>
    </row>
    <row r="26" spans="1:13" x14ac:dyDescent="0.3">
      <c r="A26" s="14"/>
      <c r="B26" s="14"/>
      <c r="C26" s="14"/>
      <c r="D26" s="34"/>
      <c r="E26" s="13" t="s">
        <v>45</v>
      </c>
      <c r="F26" s="16">
        <v>1</v>
      </c>
      <c r="G26" s="17">
        <v>0</v>
      </c>
      <c r="H26" s="17">
        <v>0</v>
      </c>
      <c r="I26" s="17">
        <v>0</v>
      </c>
      <c r="J26" s="15">
        <f>OR(F26&lt;&gt;0,G26&lt;&gt;0,H26&lt;&gt;0,I26&lt;&gt;0)*(F26 + (F26 = 0))*(G26 + (G26 = 0))*(H26 + (H26 = 0))*(I26 + (I26 = 0))</f>
        <v>1</v>
      </c>
      <c r="K26" s="14"/>
      <c r="L26" s="14"/>
      <c r="M26" s="14"/>
    </row>
    <row r="27" spans="1:13" x14ac:dyDescent="0.3">
      <c r="A27" s="14"/>
      <c r="B27" s="14"/>
      <c r="C27" s="14"/>
      <c r="D27" s="34"/>
      <c r="E27" s="14"/>
      <c r="F27" s="14"/>
      <c r="G27" s="14"/>
      <c r="H27" s="14"/>
      <c r="I27" s="14"/>
      <c r="J27" s="18" t="s">
        <v>46</v>
      </c>
      <c r="K27" s="19">
        <f>J26</f>
        <v>1</v>
      </c>
      <c r="L27" s="17">
        <v>324.73</v>
      </c>
      <c r="M27" s="19">
        <f>ROUND(K27*L27,2)</f>
        <v>324.73</v>
      </c>
    </row>
    <row r="28" spans="1:13" ht="0.9" customHeight="1" x14ac:dyDescent="0.3">
      <c r="A28" s="20"/>
      <c r="B28" s="20"/>
      <c r="C28" s="20"/>
      <c r="D28" s="35"/>
      <c r="E28" s="20"/>
      <c r="F28" s="20"/>
      <c r="G28" s="20"/>
      <c r="H28" s="20"/>
      <c r="I28" s="20"/>
      <c r="J28" s="20"/>
      <c r="K28" s="20"/>
      <c r="L28" s="20"/>
      <c r="M28" s="20"/>
    </row>
    <row r="29" spans="1:13" x14ac:dyDescent="0.3">
      <c r="A29" s="14"/>
      <c r="B29" s="14"/>
      <c r="C29" s="14"/>
      <c r="D29" s="34"/>
      <c r="E29" s="14"/>
      <c r="F29" s="14"/>
      <c r="G29" s="14"/>
      <c r="H29" s="14"/>
      <c r="I29" s="14"/>
      <c r="J29" s="18" t="s">
        <v>47</v>
      </c>
      <c r="K29" s="17">
        <v>1</v>
      </c>
      <c r="L29" s="19">
        <f>M6+M17+M24</f>
        <v>6395.36</v>
      </c>
      <c r="M29" s="19">
        <f>ROUND(K29*L29,2)</f>
        <v>6395.36</v>
      </c>
    </row>
    <row r="30" spans="1:13" ht="0.9" customHeight="1" x14ac:dyDescent="0.3">
      <c r="A30" s="20"/>
      <c r="B30" s="20"/>
      <c r="C30" s="20"/>
      <c r="D30" s="35"/>
      <c r="E30" s="20"/>
      <c r="F30" s="20"/>
      <c r="G30" s="20"/>
      <c r="H30" s="20"/>
      <c r="I30" s="20"/>
      <c r="J30" s="20"/>
      <c r="K30" s="20"/>
      <c r="L30" s="20"/>
      <c r="M30" s="20"/>
    </row>
    <row r="31" spans="1:13" x14ac:dyDescent="0.3">
      <c r="A31" s="9" t="s">
        <v>48</v>
      </c>
      <c r="B31" s="9" t="s">
        <v>16</v>
      </c>
      <c r="C31" s="9" t="s">
        <v>17</v>
      </c>
      <c r="D31" s="33" t="s">
        <v>49</v>
      </c>
      <c r="E31" s="10"/>
      <c r="F31" s="10"/>
      <c r="G31" s="10"/>
      <c r="H31" s="10"/>
      <c r="I31" s="10"/>
      <c r="J31" s="10"/>
      <c r="K31" s="11">
        <f>K59</f>
        <v>1</v>
      </c>
      <c r="L31" s="11">
        <f>L59</f>
        <v>14615.08</v>
      </c>
      <c r="M31" s="11">
        <f>M59</f>
        <v>14615.08</v>
      </c>
    </row>
    <row r="32" spans="1:13" x14ac:dyDescent="0.3">
      <c r="A32" s="21" t="s">
        <v>50</v>
      </c>
      <c r="B32" s="21" t="s">
        <v>16</v>
      </c>
      <c r="C32" s="21" t="s">
        <v>17</v>
      </c>
      <c r="D32" s="36" t="s">
        <v>51</v>
      </c>
      <c r="E32" s="22"/>
      <c r="F32" s="22"/>
      <c r="G32" s="22"/>
      <c r="H32" s="22"/>
      <c r="I32" s="22"/>
      <c r="J32" s="22"/>
      <c r="K32" s="23">
        <f>K38</f>
        <v>1</v>
      </c>
      <c r="L32" s="23">
        <f>L38</f>
        <v>1212.31</v>
      </c>
      <c r="M32" s="23">
        <f>M38</f>
        <v>1212.31</v>
      </c>
    </row>
    <row r="33" spans="1:13" x14ac:dyDescent="0.3">
      <c r="A33" s="12" t="s">
        <v>52</v>
      </c>
      <c r="B33" s="13" t="s">
        <v>22</v>
      </c>
      <c r="C33" s="13" t="s">
        <v>53</v>
      </c>
      <c r="D33" s="24" t="s">
        <v>54</v>
      </c>
      <c r="E33" s="14"/>
      <c r="F33" s="14"/>
      <c r="G33" s="14"/>
      <c r="H33" s="14"/>
      <c r="I33" s="14"/>
      <c r="J33" s="14"/>
      <c r="K33" s="15">
        <f>K36</f>
        <v>6.25</v>
      </c>
      <c r="L33" s="15">
        <f>L36</f>
        <v>193.97</v>
      </c>
      <c r="M33" s="15">
        <f>M36</f>
        <v>1212.31</v>
      </c>
    </row>
    <row r="34" spans="1:13" ht="142.80000000000001" x14ac:dyDescent="0.3">
      <c r="A34" s="14"/>
      <c r="B34" s="14"/>
      <c r="C34" s="14"/>
      <c r="D34" s="24" t="s">
        <v>55</v>
      </c>
      <c r="E34" s="14"/>
      <c r="F34" s="14"/>
      <c r="G34" s="14"/>
      <c r="H34" s="14"/>
      <c r="I34" s="14"/>
      <c r="J34" s="14"/>
      <c r="K34" s="14"/>
      <c r="L34" s="14"/>
      <c r="M34" s="14"/>
    </row>
    <row r="35" spans="1:13" x14ac:dyDescent="0.3">
      <c r="A35" s="14"/>
      <c r="B35" s="14"/>
      <c r="C35" s="14"/>
      <c r="D35" s="34"/>
      <c r="E35" s="13" t="s">
        <v>37</v>
      </c>
      <c r="F35" s="16">
        <v>1</v>
      </c>
      <c r="G35" s="17">
        <v>25</v>
      </c>
      <c r="H35" s="17">
        <v>0.5</v>
      </c>
      <c r="I35" s="17">
        <v>0.5</v>
      </c>
      <c r="J35" s="15">
        <f>OR(F35&lt;&gt;0,G35&lt;&gt;0,H35&lt;&gt;0,I35&lt;&gt;0)*(F35 + (F35 = 0))*(G35 + (G35 = 0))*(H35 + (H35 = 0))*(I35 + (I35 = 0))</f>
        <v>6.25</v>
      </c>
      <c r="K35" s="14"/>
      <c r="L35" s="14"/>
      <c r="M35" s="14"/>
    </row>
    <row r="36" spans="1:13" x14ac:dyDescent="0.3">
      <c r="A36" s="14"/>
      <c r="B36" s="14"/>
      <c r="C36" s="14"/>
      <c r="D36" s="34"/>
      <c r="E36" s="14"/>
      <c r="F36" s="14"/>
      <c r="G36" s="14"/>
      <c r="H36" s="14"/>
      <c r="I36" s="14"/>
      <c r="J36" s="18" t="s">
        <v>56</v>
      </c>
      <c r="K36" s="19">
        <f>J35</f>
        <v>6.25</v>
      </c>
      <c r="L36" s="17">
        <v>193.97</v>
      </c>
      <c r="M36" s="19">
        <f>ROUND(K36*L36,2)</f>
        <v>1212.31</v>
      </c>
    </row>
    <row r="37" spans="1:13" ht="0.9" customHeight="1" x14ac:dyDescent="0.3">
      <c r="A37" s="20"/>
      <c r="B37" s="20"/>
      <c r="C37" s="20"/>
      <c r="D37" s="35"/>
      <c r="E37" s="20"/>
      <c r="F37" s="20"/>
      <c r="G37" s="20"/>
      <c r="H37" s="20"/>
      <c r="I37" s="20"/>
      <c r="J37" s="20"/>
      <c r="K37" s="20"/>
      <c r="L37" s="20"/>
      <c r="M37" s="20"/>
    </row>
    <row r="38" spans="1:13" x14ac:dyDescent="0.3">
      <c r="A38" s="14"/>
      <c r="B38" s="14"/>
      <c r="C38" s="14"/>
      <c r="D38" s="34"/>
      <c r="E38" s="14"/>
      <c r="F38" s="14"/>
      <c r="G38" s="14"/>
      <c r="H38" s="14"/>
      <c r="I38" s="14"/>
      <c r="J38" s="18" t="s">
        <v>57</v>
      </c>
      <c r="K38" s="17">
        <v>1</v>
      </c>
      <c r="L38" s="19">
        <f>M33</f>
        <v>1212.31</v>
      </c>
      <c r="M38" s="19">
        <f>ROUND(K38*L38,2)</f>
        <v>1212.31</v>
      </c>
    </row>
    <row r="39" spans="1:13" ht="0.9" customHeight="1" x14ac:dyDescent="0.3">
      <c r="A39" s="20"/>
      <c r="B39" s="20"/>
      <c r="C39" s="20"/>
      <c r="D39" s="35"/>
      <c r="E39" s="20"/>
      <c r="F39" s="20"/>
      <c r="G39" s="20"/>
      <c r="H39" s="20"/>
      <c r="I39" s="20"/>
      <c r="J39" s="20"/>
      <c r="K39" s="20"/>
      <c r="L39" s="20"/>
      <c r="M39" s="20"/>
    </row>
    <row r="40" spans="1:13" x14ac:dyDescent="0.3">
      <c r="A40" s="21" t="s">
        <v>58</v>
      </c>
      <c r="B40" s="21" t="s">
        <v>16</v>
      </c>
      <c r="C40" s="21" t="s">
        <v>17</v>
      </c>
      <c r="D40" s="36" t="s">
        <v>59</v>
      </c>
      <c r="E40" s="22"/>
      <c r="F40" s="22"/>
      <c r="G40" s="22"/>
      <c r="H40" s="22"/>
      <c r="I40" s="22"/>
      <c r="J40" s="22"/>
      <c r="K40" s="23">
        <f>K57</f>
        <v>1</v>
      </c>
      <c r="L40" s="23">
        <f>L57</f>
        <v>13402.77</v>
      </c>
      <c r="M40" s="23">
        <f>M57</f>
        <v>13402.77</v>
      </c>
    </row>
    <row r="41" spans="1:13" x14ac:dyDescent="0.3">
      <c r="A41" s="12" t="s">
        <v>60</v>
      </c>
      <c r="B41" s="13" t="s">
        <v>22</v>
      </c>
      <c r="C41" s="13" t="s">
        <v>53</v>
      </c>
      <c r="D41" s="24" t="s">
        <v>61</v>
      </c>
      <c r="E41" s="14"/>
      <c r="F41" s="14"/>
      <c r="G41" s="14"/>
      <c r="H41" s="14"/>
      <c r="I41" s="14"/>
      <c r="J41" s="14"/>
      <c r="K41" s="15">
        <f>K45</f>
        <v>322</v>
      </c>
      <c r="L41" s="15">
        <f>L45</f>
        <v>37.24</v>
      </c>
      <c r="M41" s="15">
        <f>M45</f>
        <v>11991.28</v>
      </c>
    </row>
    <row r="42" spans="1:13" ht="51" x14ac:dyDescent="0.3">
      <c r="A42" s="14"/>
      <c r="B42" s="14"/>
      <c r="C42" s="14"/>
      <c r="D42" s="24" t="s">
        <v>62</v>
      </c>
      <c r="E42" s="14"/>
      <c r="F42" s="14"/>
      <c r="G42" s="14"/>
      <c r="H42" s="14"/>
      <c r="I42" s="14"/>
      <c r="J42" s="14"/>
      <c r="K42" s="14"/>
      <c r="L42" s="14"/>
      <c r="M42" s="14"/>
    </row>
    <row r="43" spans="1:13" x14ac:dyDescent="0.3">
      <c r="A43" s="14"/>
      <c r="B43" s="14"/>
      <c r="C43" s="14"/>
      <c r="D43" s="34"/>
      <c r="E43" s="13" t="s">
        <v>63</v>
      </c>
      <c r="F43" s="16">
        <v>1</v>
      </c>
      <c r="G43" s="17">
        <v>310</v>
      </c>
      <c r="H43" s="17">
        <v>0</v>
      </c>
      <c r="I43" s="17">
        <v>0</v>
      </c>
      <c r="J43" s="15">
        <f>OR(F43&lt;&gt;0,G43&lt;&gt;0,H43&lt;&gt;0,I43&lt;&gt;0)*(F43 + (F43 = 0))*(G43 + (G43 = 0))*(H43 + (H43 = 0))*(I43 + (I43 = 0))</f>
        <v>310</v>
      </c>
      <c r="K43" s="14"/>
      <c r="L43" s="14"/>
      <c r="M43" s="14"/>
    </row>
    <row r="44" spans="1:13" x14ac:dyDescent="0.3">
      <c r="A44" s="14"/>
      <c r="B44" s="14"/>
      <c r="C44" s="14"/>
      <c r="D44" s="34"/>
      <c r="E44" s="13" t="s">
        <v>64</v>
      </c>
      <c r="F44" s="16">
        <v>3</v>
      </c>
      <c r="G44" s="17">
        <v>2</v>
      </c>
      <c r="H44" s="17">
        <v>2</v>
      </c>
      <c r="I44" s="17">
        <v>0</v>
      </c>
      <c r="J44" s="15">
        <f>OR(F44&lt;&gt;0,G44&lt;&gt;0,H44&lt;&gt;0,I44&lt;&gt;0)*(F44 + (F44 = 0))*(G44 + (G44 = 0))*(H44 + (H44 = 0))*(I44 + (I44 = 0))</f>
        <v>12</v>
      </c>
      <c r="K44" s="14"/>
      <c r="L44" s="14"/>
      <c r="M44" s="14"/>
    </row>
    <row r="45" spans="1:13" x14ac:dyDescent="0.3">
      <c r="A45" s="14"/>
      <c r="B45" s="14"/>
      <c r="C45" s="14"/>
      <c r="D45" s="34"/>
      <c r="E45" s="14"/>
      <c r="F45" s="14"/>
      <c r="G45" s="14"/>
      <c r="H45" s="14"/>
      <c r="I45" s="14"/>
      <c r="J45" s="18" t="s">
        <v>65</v>
      </c>
      <c r="K45" s="19">
        <f>SUM(J43:J44)</f>
        <v>322</v>
      </c>
      <c r="L45" s="17">
        <v>37.24</v>
      </c>
      <c r="M45" s="19">
        <f>ROUND(K45*L45,2)</f>
        <v>11991.28</v>
      </c>
    </row>
    <row r="46" spans="1:13" ht="0.9" customHeight="1" x14ac:dyDescent="0.3">
      <c r="A46" s="20"/>
      <c r="B46" s="20"/>
      <c r="C46" s="20"/>
      <c r="D46" s="35"/>
      <c r="E46" s="20"/>
      <c r="F46" s="20"/>
      <c r="G46" s="20"/>
      <c r="H46" s="20"/>
      <c r="I46" s="20"/>
      <c r="J46" s="20"/>
      <c r="K46" s="20"/>
      <c r="L46" s="20"/>
      <c r="M46" s="20"/>
    </row>
    <row r="47" spans="1:13" x14ac:dyDescent="0.3">
      <c r="A47" s="12" t="s">
        <v>66</v>
      </c>
      <c r="B47" s="13" t="s">
        <v>22</v>
      </c>
      <c r="C47" s="13" t="s">
        <v>23</v>
      </c>
      <c r="D47" s="24" t="s">
        <v>67</v>
      </c>
      <c r="E47" s="14"/>
      <c r="F47" s="14"/>
      <c r="G47" s="14"/>
      <c r="H47" s="14"/>
      <c r="I47" s="14"/>
      <c r="J47" s="14"/>
      <c r="K47" s="15">
        <f>K50</f>
        <v>15</v>
      </c>
      <c r="L47" s="15">
        <f>L50</f>
        <v>37.24</v>
      </c>
      <c r="M47" s="15">
        <f>M50</f>
        <v>558.6</v>
      </c>
    </row>
    <row r="48" spans="1:13" ht="61.2" x14ac:dyDescent="0.3">
      <c r="A48" s="14"/>
      <c r="B48" s="14"/>
      <c r="C48" s="14"/>
      <c r="D48" s="24" t="s">
        <v>68</v>
      </c>
      <c r="E48" s="14"/>
      <c r="F48" s="14"/>
      <c r="G48" s="14"/>
      <c r="H48" s="14"/>
      <c r="I48" s="14"/>
      <c r="J48" s="14"/>
      <c r="K48" s="14"/>
      <c r="L48" s="14"/>
      <c r="M48" s="14"/>
    </row>
    <row r="49" spans="1:13" x14ac:dyDescent="0.3">
      <c r="A49" s="14"/>
      <c r="B49" s="14"/>
      <c r="C49" s="14"/>
      <c r="D49" s="34"/>
      <c r="E49" s="13" t="s">
        <v>69</v>
      </c>
      <c r="F49" s="16">
        <v>15</v>
      </c>
      <c r="G49" s="17">
        <v>0</v>
      </c>
      <c r="H49" s="17">
        <v>0</v>
      </c>
      <c r="I49" s="17">
        <v>0</v>
      </c>
      <c r="J49" s="15">
        <f>OR(F49&lt;&gt;0,G49&lt;&gt;0,H49&lt;&gt;0,I49&lt;&gt;0)*(F49 + (F49 = 0))*(G49 + (G49 = 0))*(H49 + (H49 = 0))*(I49 + (I49 = 0))</f>
        <v>15</v>
      </c>
      <c r="K49" s="14"/>
      <c r="L49" s="14"/>
      <c r="M49" s="14"/>
    </row>
    <row r="50" spans="1:13" x14ac:dyDescent="0.3">
      <c r="A50" s="14"/>
      <c r="B50" s="14"/>
      <c r="C50" s="14"/>
      <c r="D50" s="34"/>
      <c r="E50" s="14"/>
      <c r="F50" s="14"/>
      <c r="G50" s="14"/>
      <c r="H50" s="14"/>
      <c r="I50" s="14"/>
      <c r="J50" s="18" t="s">
        <v>70</v>
      </c>
      <c r="K50" s="19">
        <f>J49</f>
        <v>15</v>
      </c>
      <c r="L50" s="17">
        <v>37.24</v>
      </c>
      <c r="M50" s="19">
        <f>ROUND(K50*L50,2)</f>
        <v>558.6</v>
      </c>
    </row>
    <row r="51" spans="1:13" ht="0.9" customHeight="1" x14ac:dyDescent="0.3">
      <c r="A51" s="20"/>
      <c r="B51" s="20"/>
      <c r="C51" s="20"/>
      <c r="D51" s="35"/>
      <c r="E51" s="20"/>
      <c r="F51" s="20"/>
      <c r="G51" s="20"/>
      <c r="H51" s="20"/>
      <c r="I51" s="20"/>
      <c r="J51" s="20"/>
      <c r="K51" s="20"/>
      <c r="L51" s="20"/>
      <c r="M51" s="20"/>
    </row>
    <row r="52" spans="1:13" x14ac:dyDescent="0.3">
      <c r="A52" s="12" t="s">
        <v>71</v>
      </c>
      <c r="B52" s="13" t="s">
        <v>22</v>
      </c>
      <c r="C52" s="13" t="s">
        <v>72</v>
      </c>
      <c r="D52" s="24" t="s">
        <v>73</v>
      </c>
      <c r="E52" s="14"/>
      <c r="F52" s="14"/>
      <c r="G52" s="14"/>
      <c r="H52" s="14"/>
      <c r="I52" s="14"/>
      <c r="J52" s="14"/>
      <c r="K52" s="15">
        <f>K55</f>
        <v>0.72</v>
      </c>
      <c r="L52" s="15">
        <f>L55</f>
        <v>1184.57</v>
      </c>
      <c r="M52" s="15">
        <f>M55</f>
        <v>852.89</v>
      </c>
    </row>
    <row r="53" spans="1:13" ht="112.2" x14ac:dyDescent="0.3">
      <c r="A53" s="14"/>
      <c r="B53" s="14"/>
      <c r="C53" s="14"/>
      <c r="D53" s="24" t="s">
        <v>74</v>
      </c>
      <c r="E53" s="14"/>
      <c r="F53" s="14"/>
      <c r="G53" s="14"/>
      <c r="H53" s="14"/>
      <c r="I53" s="14"/>
      <c r="J53" s="14"/>
      <c r="K53" s="14"/>
      <c r="L53" s="14"/>
      <c r="M53" s="14"/>
    </row>
    <row r="54" spans="1:13" x14ac:dyDescent="0.3">
      <c r="A54" s="14"/>
      <c r="B54" s="14"/>
      <c r="C54" s="14"/>
      <c r="D54" s="34"/>
      <c r="E54" s="13" t="s">
        <v>64</v>
      </c>
      <c r="F54" s="16">
        <v>3</v>
      </c>
      <c r="G54" s="17">
        <v>2</v>
      </c>
      <c r="H54" s="17">
        <v>1.2</v>
      </c>
      <c r="I54" s="17">
        <v>0.1</v>
      </c>
      <c r="J54" s="15">
        <f>OR(F54&lt;&gt;0,G54&lt;&gt;0,H54&lt;&gt;0,I54&lt;&gt;0)*(F54 + (F54 = 0))*(G54 + (G54 = 0))*(H54 + (H54 = 0))*(I54 + (I54 = 0))</f>
        <v>0.72</v>
      </c>
      <c r="K54" s="14"/>
      <c r="L54" s="14"/>
      <c r="M54" s="14"/>
    </row>
    <row r="55" spans="1:13" x14ac:dyDescent="0.3">
      <c r="A55" s="14"/>
      <c r="B55" s="14"/>
      <c r="C55" s="14"/>
      <c r="D55" s="34"/>
      <c r="E55" s="14"/>
      <c r="F55" s="14"/>
      <c r="G55" s="14"/>
      <c r="H55" s="14"/>
      <c r="I55" s="14"/>
      <c r="J55" s="18" t="s">
        <v>75</v>
      </c>
      <c r="K55" s="19">
        <f>J54</f>
        <v>0.72</v>
      </c>
      <c r="L55" s="17">
        <v>1184.57</v>
      </c>
      <c r="M55" s="19">
        <f>ROUND(K55*L55,2)</f>
        <v>852.89</v>
      </c>
    </row>
    <row r="56" spans="1:13" ht="0.9" customHeight="1" x14ac:dyDescent="0.3">
      <c r="A56" s="20"/>
      <c r="B56" s="20"/>
      <c r="C56" s="20"/>
      <c r="D56" s="35"/>
      <c r="E56" s="20"/>
      <c r="F56" s="20"/>
      <c r="G56" s="20"/>
      <c r="H56" s="20"/>
      <c r="I56" s="20"/>
      <c r="J56" s="20"/>
      <c r="K56" s="20"/>
      <c r="L56" s="20"/>
      <c r="M56" s="20"/>
    </row>
    <row r="57" spans="1:13" x14ac:dyDescent="0.3">
      <c r="A57" s="14"/>
      <c r="B57" s="14"/>
      <c r="C57" s="14"/>
      <c r="D57" s="34"/>
      <c r="E57" s="14"/>
      <c r="F57" s="14"/>
      <c r="G57" s="14"/>
      <c r="H57" s="14"/>
      <c r="I57" s="14"/>
      <c r="J57" s="18" t="s">
        <v>76</v>
      </c>
      <c r="K57" s="17">
        <v>1</v>
      </c>
      <c r="L57" s="19">
        <f>M41+M47+M52</f>
        <v>13402.77</v>
      </c>
      <c r="M57" s="19">
        <f>ROUND(K57*L57,2)</f>
        <v>13402.77</v>
      </c>
    </row>
    <row r="58" spans="1:13" ht="0.9" customHeight="1" x14ac:dyDescent="0.3">
      <c r="A58" s="20"/>
      <c r="B58" s="20"/>
      <c r="C58" s="20"/>
      <c r="D58" s="35"/>
      <c r="E58" s="20"/>
      <c r="F58" s="20"/>
      <c r="G58" s="20"/>
      <c r="H58" s="20"/>
      <c r="I58" s="20"/>
      <c r="J58" s="20"/>
      <c r="K58" s="20"/>
      <c r="L58" s="20"/>
      <c r="M58" s="20"/>
    </row>
    <row r="59" spans="1:13" x14ac:dyDescent="0.3">
      <c r="A59" s="14"/>
      <c r="B59" s="14"/>
      <c r="C59" s="14"/>
      <c r="D59" s="34"/>
      <c r="E59" s="14"/>
      <c r="F59" s="14"/>
      <c r="G59" s="14"/>
      <c r="H59" s="14"/>
      <c r="I59" s="14"/>
      <c r="J59" s="18" t="s">
        <v>77</v>
      </c>
      <c r="K59" s="17">
        <v>1</v>
      </c>
      <c r="L59" s="19">
        <f>M32+M40</f>
        <v>14615.08</v>
      </c>
      <c r="M59" s="19">
        <f>ROUND(K59*L59,2)</f>
        <v>14615.08</v>
      </c>
    </row>
    <row r="60" spans="1:13" ht="0.9" customHeight="1" x14ac:dyDescent="0.3">
      <c r="A60" s="20"/>
      <c r="B60" s="20"/>
      <c r="C60" s="20"/>
      <c r="D60" s="35"/>
      <c r="E60" s="20"/>
      <c r="F60" s="20"/>
      <c r="G60" s="20"/>
      <c r="H60" s="20"/>
      <c r="I60" s="20"/>
      <c r="J60" s="20"/>
      <c r="K60" s="20"/>
      <c r="L60" s="20"/>
      <c r="M60" s="20"/>
    </row>
    <row r="61" spans="1:13" x14ac:dyDescent="0.3">
      <c r="A61" s="9" t="s">
        <v>78</v>
      </c>
      <c r="B61" s="9" t="s">
        <v>16</v>
      </c>
      <c r="C61" s="9" t="s">
        <v>17</v>
      </c>
      <c r="D61" s="33" t="s">
        <v>79</v>
      </c>
      <c r="E61" s="10"/>
      <c r="F61" s="10"/>
      <c r="G61" s="10"/>
      <c r="H61" s="10"/>
      <c r="I61" s="10"/>
      <c r="J61" s="10"/>
      <c r="K61" s="11">
        <f>K84</f>
        <v>1</v>
      </c>
      <c r="L61" s="11">
        <f>L84</f>
        <v>31378.22</v>
      </c>
      <c r="M61" s="11">
        <f>M84</f>
        <v>31378.22</v>
      </c>
    </row>
    <row r="62" spans="1:13" x14ac:dyDescent="0.3">
      <c r="A62" s="12" t="s">
        <v>80</v>
      </c>
      <c r="B62" s="13" t="s">
        <v>22</v>
      </c>
      <c r="C62" s="13" t="s">
        <v>81</v>
      </c>
      <c r="D62" s="24" t="s">
        <v>82</v>
      </c>
      <c r="E62" s="14"/>
      <c r="F62" s="14"/>
      <c r="G62" s="14"/>
      <c r="H62" s="14"/>
      <c r="I62" s="14"/>
      <c r="J62" s="14"/>
      <c r="K62" s="15">
        <f>K67</f>
        <v>1050</v>
      </c>
      <c r="L62" s="15">
        <f>L67</f>
        <v>13.34</v>
      </c>
      <c r="M62" s="15">
        <f>M67</f>
        <v>14007</v>
      </c>
    </row>
    <row r="63" spans="1:13" ht="81.599999999999994" x14ac:dyDescent="0.3">
      <c r="A63" s="14"/>
      <c r="B63" s="14"/>
      <c r="C63" s="14"/>
      <c r="D63" s="24" t="s">
        <v>83</v>
      </c>
      <c r="E63" s="14"/>
      <c r="F63" s="14"/>
      <c r="G63" s="14"/>
      <c r="H63" s="14"/>
      <c r="I63" s="14"/>
      <c r="J63" s="14"/>
      <c r="K63" s="14"/>
      <c r="L63" s="14"/>
      <c r="M63" s="14"/>
    </row>
    <row r="64" spans="1:13" x14ac:dyDescent="0.3">
      <c r="A64" s="14"/>
      <c r="B64" s="14"/>
      <c r="C64" s="14"/>
      <c r="D64" s="34"/>
      <c r="E64" s="13" t="s">
        <v>84</v>
      </c>
      <c r="F64" s="16">
        <v>250</v>
      </c>
      <c r="G64" s="17">
        <v>0</v>
      </c>
      <c r="H64" s="17">
        <v>0</v>
      </c>
      <c r="I64" s="17">
        <v>0</v>
      </c>
      <c r="J64" s="15">
        <f>OR(F64&lt;&gt;0,G64&lt;&gt;0,H64&lt;&gt;0,I64&lt;&gt;0)*(F64 + (F64 = 0))*(G64 + (G64 = 0))*(H64 + (H64 = 0))*(I64 + (I64 = 0))</f>
        <v>250</v>
      </c>
      <c r="K64" s="14"/>
      <c r="L64" s="14"/>
      <c r="M64" s="14"/>
    </row>
    <row r="65" spans="1:13" x14ac:dyDescent="0.3">
      <c r="A65" s="14"/>
      <c r="B65" s="14"/>
      <c r="C65" s="14"/>
      <c r="D65" s="34"/>
      <c r="E65" s="13" t="s">
        <v>85</v>
      </c>
      <c r="F65" s="16">
        <v>950</v>
      </c>
      <c r="G65" s="17">
        <v>0</v>
      </c>
      <c r="H65" s="17">
        <v>0</v>
      </c>
      <c r="I65" s="17">
        <v>0</v>
      </c>
      <c r="J65" s="15">
        <f>OR(F65&lt;&gt;0,G65&lt;&gt;0,H65&lt;&gt;0,I65&lt;&gt;0)*(F65 + (F65 = 0))*(G65 + (G65 = 0))*(H65 + (H65 = 0))*(I65 + (I65 = 0))</f>
        <v>950</v>
      </c>
      <c r="K65" s="14"/>
      <c r="L65" s="14"/>
      <c r="M65" s="14"/>
    </row>
    <row r="66" spans="1:13" x14ac:dyDescent="0.3">
      <c r="A66" s="14"/>
      <c r="B66" s="14"/>
      <c r="C66" s="14"/>
      <c r="D66" s="34"/>
      <c r="E66" s="13" t="s">
        <v>86</v>
      </c>
      <c r="F66" s="16">
        <v>-150</v>
      </c>
      <c r="G66" s="17">
        <v>0</v>
      </c>
      <c r="H66" s="17">
        <v>0</v>
      </c>
      <c r="I66" s="17">
        <v>0</v>
      </c>
      <c r="J66" s="15">
        <f>OR(F66&lt;&gt;0,G66&lt;&gt;0,H66&lt;&gt;0,I66&lt;&gt;0)*(F66 + (F66 = 0))*(G66 + (G66 = 0))*(H66 + (H66 = 0))*(I66 + (I66 = 0))</f>
        <v>-150</v>
      </c>
      <c r="K66" s="14"/>
      <c r="L66" s="14"/>
      <c r="M66" s="14"/>
    </row>
    <row r="67" spans="1:13" x14ac:dyDescent="0.3">
      <c r="A67" s="14"/>
      <c r="B67" s="14"/>
      <c r="C67" s="14"/>
      <c r="D67" s="34"/>
      <c r="E67" s="14"/>
      <c r="F67" s="14"/>
      <c r="G67" s="14"/>
      <c r="H67" s="14"/>
      <c r="I67" s="14"/>
      <c r="J67" s="18" t="s">
        <v>87</v>
      </c>
      <c r="K67" s="19">
        <f>SUM(J64:J66)</f>
        <v>1050</v>
      </c>
      <c r="L67" s="17">
        <v>13.34</v>
      </c>
      <c r="M67" s="19">
        <f>ROUND(K67*L67,2)</f>
        <v>14007</v>
      </c>
    </row>
    <row r="68" spans="1:13" ht="0.9" customHeight="1" x14ac:dyDescent="0.3">
      <c r="A68" s="20"/>
      <c r="B68" s="20"/>
      <c r="C68" s="20"/>
      <c r="D68" s="35"/>
      <c r="E68" s="20"/>
      <c r="F68" s="20"/>
      <c r="G68" s="20"/>
      <c r="H68" s="20"/>
      <c r="I68" s="20"/>
      <c r="J68" s="20"/>
      <c r="K68" s="20"/>
      <c r="L68" s="20"/>
      <c r="M68" s="20"/>
    </row>
    <row r="69" spans="1:13" x14ac:dyDescent="0.3">
      <c r="A69" s="12" t="s">
        <v>88</v>
      </c>
      <c r="B69" s="13" t="s">
        <v>22</v>
      </c>
      <c r="C69" s="13" t="s">
        <v>89</v>
      </c>
      <c r="D69" s="24" t="s">
        <v>90</v>
      </c>
      <c r="E69" s="14"/>
      <c r="F69" s="14"/>
      <c r="G69" s="14"/>
      <c r="H69" s="14"/>
      <c r="I69" s="14"/>
      <c r="J69" s="14"/>
      <c r="K69" s="15">
        <f>K72</f>
        <v>183.6</v>
      </c>
      <c r="L69" s="15">
        <f>L72</f>
        <v>52.82</v>
      </c>
      <c r="M69" s="15">
        <f>M72</f>
        <v>9697.75</v>
      </c>
    </row>
    <row r="70" spans="1:13" ht="91.8" x14ac:dyDescent="0.3">
      <c r="A70" s="14"/>
      <c r="B70" s="14"/>
      <c r="C70" s="14"/>
      <c r="D70" s="24" t="s">
        <v>91</v>
      </c>
      <c r="E70" s="14"/>
      <c r="F70" s="14"/>
      <c r="G70" s="14"/>
      <c r="H70" s="14"/>
      <c r="I70" s="14"/>
      <c r="J70" s="14"/>
      <c r="K70" s="14"/>
      <c r="L70" s="14"/>
      <c r="M70" s="14"/>
    </row>
    <row r="71" spans="1:13" x14ac:dyDescent="0.3">
      <c r="A71" s="14"/>
      <c r="B71" s="14"/>
      <c r="C71" s="14"/>
      <c r="D71" s="34"/>
      <c r="E71" s="13" t="s">
        <v>92</v>
      </c>
      <c r="F71" s="16">
        <v>9</v>
      </c>
      <c r="G71" s="17">
        <v>17</v>
      </c>
      <c r="H71" s="17">
        <v>0</v>
      </c>
      <c r="I71" s="17">
        <v>1.2</v>
      </c>
      <c r="J71" s="15">
        <f>OR(F71&lt;&gt;0,G71&lt;&gt;0,H71&lt;&gt;0,I71&lt;&gt;0)*(F71 + (F71 = 0))*(G71 + (G71 = 0))*(H71 + (H71 = 0))*(I71 + (I71 = 0))</f>
        <v>183.6</v>
      </c>
      <c r="K71" s="14"/>
      <c r="L71" s="14"/>
      <c r="M71" s="14"/>
    </row>
    <row r="72" spans="1:13" x14ac:dyDescent="0.3">
      <c r="A72" s="14"/>
      <c r="B72" s="14"/>
      <c r="C72" s="14"/>
      <c r="D72" s="34"/>
      <c r="E72" s="14"/>
      <c r="F72" s="14"/>
      <c r="G72" s="14"/>
      <c r="H72" s="14"/>
      <c r="I72" s="14"/>
      <c r="J72" s="18" t="s">
        <v>93</v>
      </c>
      <c r="K72" s="19">
        <f>J71</f>
        <v>183.6</v>
      </c>
      <c r="L72" s="17">
        <v>52.82</v>
      </c>
      <c r="M72" s="19">
        <f>ROUND(K72*L72,2)</f>
        <v>9697.75</v>
      </c>
    </row>
    <row r="73" spans="1:13" ht="0.9" customHeight="1" x14ac:dyDescent="0.3">
      <c r="A73" s="20"/>
      <c r="B73" s="20"/>
      <c r="C73" s="20"/>
      <c r="D73" s="35"/>
      <c r="E73" s="20"/>
      <c r="F73" s="20"/>
      <c r="G73" s="20"/>
      <c r="H73" s="20"/>
      <c r="I73" s="20"/>
      <c r="J73" s="20"/>
      <c r="K73" s="20"/>
      <c r="L73" s="20"/>
      <c r="M73" s="20"/>
    </row>
    <row r="74" spans="1:13" x14ac:dyDescent="0.3">
      <c r="A74" s="12" t="s">
        <v>94</v>
      </c>
      <c r="B74" s="13" t="s">
        <v>22</v>
      </c>
      <c r="C74" s="13" t="s">
        <v>23</v>
      </c>
      <c r="D74" s="24" t="s">
        <v>95</v>
      </c>
      <c r="E74" s="14"/>
      <c r="F74" s="14"/>
      <c r="G74" s="14"/>
      <c r="H74" s="14"/>
      <c r="I74" s="14"/>
      <c r="J74" s="14"/>
      <c r="K74" s="15">
        <f>K77</f>
        <v>367.2</v>
      </c>
      <c r="L74" s="15">
        <f>L77</f>
        <v>20.78</v>
      </c>
      <c r="M74" s="15">
        <f>M77</f>
        <v>7630.42</v>
      </c>
    </row>
    <row r="75" spans="1:13" ht="71.400000000000006" x14ac:dyDescent="0.3">
      <c r="A75" s="14"/>
      <c r="B75" s="14"/>
      <c r="C75" s="14"/>
      <c r="D75" s="24" t="s">
        <v>96</v>
      </c>
      <c r="E75" s="14"/>
      <c r="F75" s="14"/>
      <c r="G75" s="14"/>
      <c r="H75" s="14"/>
      <c r="I75" s="14"/>
      <c r="J75" s="14"/>
      <c r="K75" s="14"/>
      <c r="L75" s="14"/>
      <c r="M75" s="14"/>
    </row>
    <row r="76" spans="1:13" x14ac:dyDescent="0.3">
      <c r="A76" s="14"/>
      <c r="B76" s="14"/>
      <c r="C76" s="14"/>
      <c r="D76" s="34"/>
      <c r="E76" s="13" t="s">
        <v>92</v>
      </c>
      <c r="F76" s="16">
        <v>18</v>
      </c>
      <c r="G76" s="17">
        <v>17</v>
      </c>
      <c r="H76" s="17">
        <v>0</v>
      </c>
      <c r="I76" s="17">
        <v>1.2</v>
      </c>
      <c r="J76" s="15">
        <f>OR(F76&lt;&gt;0,G76&lt;&gt;0,H76&lt;&gt;0,I76&lt;&gt;0)*(F76 + (F76 = 0))*(G76 + (G76 = 0))*(H76 + (H76 = 0))*(I76 + (I76 = 0))</f>
        <v>367.2</v>
      </c>
      <c r="K76" s="14"/>
      <c r="L76" s="14"/>
      <c r="M76" s="14"/>
    </row>
    <row r="77" spans="1:13" x14ac:dyDescent="0.3">
      <c r="A77" s="14"/>
      <c r="B77" s="14"/>
      <c r="C77" s="14"/>
      <c r="D77" s="34"/>
      <c r="E77" s="14"/>
      <c r="F77" s="14"/>
      <c r="G77" s="14"/>
      <c r="H77" s="14"/>
      <c r="I77" s="14"/>
      <c r="J77" s="18" t="s">
        <v>97</v>
      </c>
      <c r="K77" s="19">
        <f>J76</f>
        <v>367.2</v>
      </c>
      <c r="L77" s="17">
        <v>20.78</v>
      </c>
      <c r="M77" s="19">
        <f>ROUND(K77*L77,2)</f>
        <v>7630.42</v>
      </c>
    </row>
    <row r="78" spans="1:13" ht="0.9" customHeight="1" x14ac:dyDescent="0.3">
      <c r="A78" s="20"/>
      <c r="B78" s="20"/>
      <c r="C78" s="20"/>
      <c r="D78" s="35"/>
      <c r="E78" s="20"/>
      <c r="F78" s="20"/>
      <c r="G78" s="20"/>
      <c r="H78" s="20"/>
      <c r="I78" s="20"/>
      <c r="J78" s="20"/>
      <c r="K78" s="20"/>
      <c r="L78" s="20"/>
      <c r="M78" s="20"/>
    </row>
    <row r="79" spans="1:13" x14ac:dyDescent="0.3">
      <c r="A79" s="12" t="s">
        <v>98</v>
      </c>
      <c r="B79" s="13" t="s">
        <v>22</v>
      </c>
      <c r="C79" s="13" t="s">
        <v>23</v>
      </c>
      <c r="D79" s="24" t="s">
        <v>99</v>
      </c>
      <c r="E79" s="14"/>
      <c r="F79" s="14"/>
      <c r="G79" s="14"/>
      <c r="H79" s="14"/>
      <c r="I79" s="14"/>
      <c r="J79" s="14"/>
      <c r="K79" s="15">
        <f>K82</f>
        <v>1</v>
      </c>
      <c r="L79" s="15">
        <f>L82</f>
        <v>43.05</v>
      </c>
      <c r="M79" s="15">
        <f>M82</f>
        <v>43.05</v>
      </c>
    </row>
    <row r="80" spans="1:13" ht="112.2" x14ac:dyDescent="0.3">
      <c r="A80" s="14"/>
      <c r="B80" s="14"/>
      <c r="C80" s="14"/>
      <c r="D80" s="24" t="s">
        <v>100</v>
      </c>
      <c r="E80" s="14"/>
      <c r="F80" s="14"/>
      <c r="G80" s="14"/>
      <c r="H80" s="14"/>
      <c r="I80" s="14"/>
      <c r="J80" s="14"/>
      <c r="K80" s="14"/>
      <c r="L80" s="14"/>
      <c r="M80" s="14"/>
    </row>
    <row r="81" spans="1:13" x14ac:dyDescent="0.3">
      <c r="A81" s="14"/>
      <c r="B81" s="14"/>
      <c r="C81" s="14"/>
      <c r="D81" s="34"/>
      <c r="E81" s="13" t="s">
        <v>101</v>
      </c>
      <c r="F81" s="16">
        <v>1</v>
      </c>
      <c r="G81" s="17">
        <v>0</v>
      </c>
      <c r="H81" s="17">
        <v>0</v>
      </c>
      <c r="I81" s="17">
        <v>0</v>
      </c>
      <c r="J81" s="15">
        <f>OR(F81&lt;&gt;0,G81&lt;&gt;0,H81&lt;&gt;0,I81&lt;&gt;0)*(F81 + (F81 = 0))*(G81 + (G81 = 0))*(H81 + (H81 = 0))*(I81 + (I81 = 0))</f>
        <v>1</v>
      </c>
      <c r="K81" s="14"/>
      <c r="L81" s="14"/>
      <c r="M81" s="14"/>
    </row>
    <row r="82" spans="1:13" x14ac:dyDescent="0.3">
      <c r="A82" s="14"/>
      <c r="B82" s="14"/>
      <c r="C82" s="14"/>
      <c r="D82" s="34"/>
      <c r="E82" s="14"/>
      <c r="F82" s="14"/>
      <c r="G82" s="14"/>
      <c r="H82" s="14"/>
      <c r="I82" s="14"/>
      <c r="J82" s="18" t="s">
        <v>102</v>
      </c>
      <c r="K82" s="19">
        <f>J81</f>
        <v>1</v>
      </c>
      <c r="L82" s="17">
        <v>43.05</v>
      </c>
      <c r="M82" s="19">
        <f>ROUND(K82*L82,2)</f>
        <v>43.05</v>
      </c>
    </row>
    <row r="83" spans="1:13" ht="0.9" customHeight="1" x14ac:dyDescent="0.3">
      <c r="A83" s="20"/>
      <c r="B83" s="20"/>
      <c r="C83" s="20"/>
      <c r="D83" s="35"/>
      <c r="E83" s="20"/>
      <c r="F83" s="20"/>
      <c r="G83" s="20"/>
      <c r="H83" s="20"/>
      <c r="I83" s="20"/>
      <c r="J83" s="20"/>
      <c r="K83" s="20"/>
      <c r="L83" s="20"/>
      <c r="M83" s="20"/>
    </row>
    <row r="84" spans="1:13" x14ac:dyDescent="0.3">
      <c r="A84" s="14"/>
      <c r="B84" s="14"/>
      <c r="C84" s="14"/>
      <c r="D84" s="34"/>
      <c r="E84" s="14"/>
      <c r="F84" s="14"/>
      <c r="G84" s="14"/>
      <c r="H84" s="14"/>
      <c r="I84" s="14"/>
      <c r="J84" s="18" t="s">
        <v>103</v>
      </c>
      <c r="K84" s="17">
        <v>1</v>
      </c>
      <c r="L84" s="19">
        <f>M62+M69+M74+M79</f>
        <v>31378.22</v>
      </c>
      <c r="M84" s="19">
        <f>ROUND(K84*L84,2)</f>
        <v>31378.22</v>
      </c>
    </row>
    <row r="85" spans="1:13" ht="0.9" customHeight="1" x14ac:dyDescent="0.3">
      <c r="A85" s="20"/>
      <c r="B85" s="20"/>
      <c r="C85" s="20"/>
      <c r="D85" s="35"/>
      <c r="E85" s="20"/>
      <c r="F85" s="20"/>
      <c r="G85" s="20"/>
      <c r="H85" s="20"/>
      <c r="I85" s="20"/>
      <c r="J85" s="20"/>
      <c r="K85" s="20"/>
      <c r="L85" s="20"/>
      <c r="M85" s="20"/>
    </row>
    <row r="86" spans="1:13" x14ac:dyDescent="0.3">
      <c r="A86" s="9" t="s">
        <v>104</v>
      </c>
      <c r="B86" s="9" t="s">
        <v>16</v>
      </c>
      <c r="C86" s="9" t="s">
        <v>17</v>
      </c>
      <c r="D86" s="33" t="s">
        <v>105</v>
      </c>
      <c r="E86" s="10"/>
      <c r="F86" s="10"/>
      <c r="G86" s="10"/>
      <c r="H86" s="10"/>
      <c r="I86" s="10"/>
      <c r="J86" s="10"/>
      <c r="K86" s="11">
        <f>K250</f>
        <v>1</v>
      </c>
      <c r="L86" s="11">
        <f>L250</f>
        <v>29713.81</v>
      </c>
      <c r="M86" s="11">
        <f>M250</f>
        <v>29713.81</v>
      </c>
    </row>
    <row r="87" spans="1:13" x14ac:dyDescent="0.3">
      <c r="A87" s="21" t="s">
        <v>106</v>
      </c>
      <c r="B87" s="21" t="s">
        <v>16</v>
      </c>
      <c r="C87" s="21" t="s">
        <v>17</v>
      </c>
      <c r="D87" s="36" t="s">
        <v>107</v>
      </c>
      <c r="E87" s="22"/>
      <c r="F87" s="22"/>
      <c r="G87" s="22"/>
      <c r="H87" s="22"/>
      <c r="I87" s="22"/>
      <c r="J87" s="22"/>
      <c r="K87" s="23">
        <f>K134</f>
        <v>1</v>
      </c>
      <c r="L87" s="23">
        <f>L134</f>
        <v>3029.03</v>
      </c>
      <c r="M87" s="23">
        <f>M134</f>
        <v>3029.03</v>
      </c>
    </row>
    <row r="88" spans="1:13" x14ac:dyDescent="0.3">
      <c r="A88" s="25" t="s">
        <v>108</v>
      </c>
      <c r="B88" s="25" t="s">
        <v>16</v>
      </c>
      <c r="C88" s="25" t="s">
        <v>17</v>
      </c>
      <c r="D88" s="37" t="s">
        <v>109</v>
      </c>
      <c r="E88" s="26"/>
      <c r="F88" s="26"/>
      <c r="G88" s="26"/>
      <c r="H88" s="26"/>
      <c r="I88" s="26"/>
      <c r="J88" s="26"/>
      <c r="K88" s="27">
        <f>K94</f>
        <v>1</v>
      </c>
      <c r="L88" s="27">
        <f>L94</f>
        <v>235.79</v>
      </c>
      <c r="M88" s="27">
        <f>M94</f>
        <v>235.79</v>
      </c>
    </row>
    <row r="89" spans="1:13" x14ac:dyDescent="0.3">
      <c r="A89" s="12" t="s">
        <v>110</v>
      </c>
      <c r="B89" s="13" t="s">
        <v>22</v>
      </c>
      <c r="C89" s="13" t="s">
        <v>42</v>
      </c>
      <c r="D89" s="24" t="s">
        <v>111</v>
      </c>
      <c r="E89" s="14"/>
      <c r="F89" s="14"/>
      <c r="G89" s="14"/>
      <c r="H89" s="14"/>
      <c r="I89" s="14"/>
      <c r="J89" s="14"/>
      <c r="K89" s="15">
        <f>K92</f>
        <v>1</v>
      </c>
      <c r="L89" s="15">
        <f>L92</f>
        <v>235.79</v>
      </c>
      <c r="M89" s="15">
        <f>M92</f>
        <v>235.79</v>
      </c>
    </row>
    <row r="90" spans="1:13" ht="51" x14ac:dyDescent="0.3">
      <c r="A90" s="14"/>
      <c r="B90" s="14"/>
      <c r="C90" s="14"/>
      <c r="D90" s="24" t="s">
        <v>112</v>
      </c>
      <c r="E90" s="14"/>
      <c r="F90" s="14"/>
      <c r="G90" s="14"/>
      <c r="H90" s="14"/>
      <c r="I90" s="14"/>
      <c r="J90" s="14"/>
      <c r="K90" s="14"/>
      <c r="L90" s="14"/>
      <c r="M90" s="14"/>
    </row>
    <row r="91" spans="1:13" x14ac:dyDescent="0.3">
      <c r="A91" s="14"/>
      <c r="B91" s="14"/>
      <c r="C91" s="14"/>
      <c r="D91" s="34"/>
      <c r="E91" s="13" t="s">
        <v>113</v>
      </c>
      <c r="F91" s="16">
        <v>1</v>
      </c>
      <c r="G91" s="17">
        <v>0</v>
      </c>
      <c r="H91" s="17">
        <v>0</v>
      </c>
      <c r="I91" s="17">
        <v>0</v>
      </c>
      <c r="J91" s="15">
        <f>OR(F91&lt;&gt;0,G91&lt;&gt;0,H91&lt;&gt;0,I91&lt;&gt;0)*(F91 + (F91 = 0))*(G91 + (G91 = 0))*(H91 + (H91 = 0))*(I91 + (I91 = 0))</f>
        <v>1</v>
      </c>
      <c r="K91" s="14"/>
      <c r="L91" s="14"/>
      <c r="M91" s="14"/>
    </row>
    <row r="92" spans="1:13" x14ac:dyDescent="0.3">
      <c r="A92" s="14"/>
      <c r="B92" s="14"/>
      <c r="C92" s="14"/>
      <c r="D92" s="34"/>
      <c r="E92" s="14"/>
      <c r="F92" s="14"/>
      <c r="G92" s="14"/>
      <c r="H92" s="14"/>
      <c r="I92" s="14"/>
      <c r="J92" s="18" t="s">
        <v>114</v>
      </c>
      <c r="K92" s="19">
        <f>J91</f>
        <v>1</v>
      </c>
      <c r="L92" s="17">
        <v>235.79</v>
      </c>
      <c r="M92" s="19">
        <f>ROUND(K92*L92,2)</f>
        <v>235.79</v>
      </c>
    </row>
    <row r="93" spans="1:13" ht="0.9" customHeight="1" x14ac:dyDescent="0.3">
      <c r="A93" s="20"/>
      <c r="B93" s="20"/>
      <c r="C93" s="20"/>
      <c r="D93" s="35"/>
      <c r="E93" s="20"/>
      <c r="F93" s="20"/>
      <c r="G93" s="20"/>
      <c r="H93" s="20"/>
      <c r="I93" s="20"/>
      <c r="J93" s="20"/>
      <c r="K93" s="20"/>
      <c r="L93" s="20"/>
      <c r="M93" s="20"/>
    </row>
    <row r="94" spans="1:13" x14ac:dyDescent="0.3">
      <c r="A94" s="14"/>
      <c r="B94" s="14"/>
      <c r="C94" s="14"/>
      <c r="D94" s="34"/>
      <c r="E94" s="14"/>
      <c r="F94" s="14"/>
      <c r="G94" s="14"/>
      <c r="H94" s="14"/>
      <c r="I94" s="14"/>
      <c r="J94" s="18" t="s">
        <v>115</v>
      </c>
      <c r="K94" s="17">
        <v>1</v>
      </c>
      <c r="L94" s="19">
        <f>M89</f>
        <v>235.79</v>
      </c>
      <c r="M94" s="19">
        <f>ROUND(K94*L94,2)</f>
        <v>235.79</v>
      </c>
    </row>
    <row r="95" spans="1:13" ht="0.9" customHeight="1" x14ac:dyDescent="0.3">
      <c r="A95" s="20"/>
      <c r="B95" s="20"/>
      <c r="C95" s="20"/>
      <c r="D95" s="35"/>
      <c r="E95" s="20"/>
      <c r="F95" s="20"/>
      <c r="G95" s="20"/>
      <c r="H95" s="20"/>
      <c r="I95" s="20"/>
      <c r="J95" s="20"/>
      <c r="K95" s="20"/>
      <c r="L95" s="20"/>
      <c r="M95" s="20"/>
    </row>
    <row r="96" spans="1:13" x14ac:dyDescent="0.3">
      <c r="A96" s="25" t="s">
        <v>116</v>
      </c>
      <c r="B96" s="25" t="s">
        <v>16</v>
      </c>
      <c r="C96" s="25" t="s">
        <v>17</v>
      </c>
      <c r="D96" s="37" t="s">
        <v>117</v>
      </c>
      <c r="E96" s="26"/>
      <c r="F96" s="26"/>
      <c r="G96" s="26"/>
      <c r="H96" s="26"/>
      <c r="I96" s="26"/>
      <c r="J96" s="26"/>
      <c r="K96" s="27">
        <f>K132</f>
        <v>1</v>
      </c>
      <c r="L96" s="27">
        <f>L132</f>
        <v>2793.24</v>
      </c>
      <c r="M96" s="27">
        <f>M132</f>
        <v>2793.24</v>
      </c>
    </row>
    <row r="97" spans="1:13" ht="20.399999999999999" x14ac:dyDescent="0.3">
      <c r="A97" s="12" t="s">
        <v>118</v>
      </c>
      <c r="B97" s="13" t="s">
        <v>22</v>
      </c>
      <c r="C97" s="13" t="s">
        <v>42</v>
      </c>
      <c r="D97" s="24" t="s">
        <v>119</v>
      </c>
      <c r="E97" s="14"/>
      <c r="F97" s="14"/>
      <c r="G97" s="14"/>
      <c r="H97" s="14"/>
      <c r="I97" s="14"/>
      <c r="J97" s="14"/>
      <c r="K97" s="15">
        <f>K100</f>
        <v>1</v>
      </c>
      <c r="L97" s="15">
        <f>L100</f>
        <v>51.96</v>
      </c>
      <c r="M97" s="15">
        <f>M100</f>
        <v>51.96</v>
      </c>
    </row>
    <row r="98" spans="1:13" ht="163.19999999999999" x14ac:dyDescent="0.3">
      <c r="A98" s="14"/>
      <c r="B98" s="14"/>
      <c r="C98" s="14"/>
      <c r="D98" s="24" t="s">
        <v>120</v>
      </c>
      <c r="E98" s="14"/>
      <c r="F98" s="14"/>
      <c r="G98" s="14"/>
      <c r="H98" s="14"/>
      <c r="I98" s="14"/>
      <c r="J98" s="14"/>
      <c r="K98" s="14"/>
      <c r="L98" s="14"/>
      <c r="M98" s="14"/>
    </row>
    <row r="99" spans="1:13" x14ac:dyDescent="0.3">
      <c r="A99" s="14"/>
      <c r="B99" s="14"/>
      <c r="C99" s="14"/>
      <c r="D99" s="34"/>
      <c r="E99" s="13" t="s">
        <v>17</v>
      </c>
      <c r="F99" s="16">
        <v>1</v>
      </c>
      <c r="G99" s="17">
        <v>0</v>
      </c>
      <c r="H99" s="17">
        <v>0</v>
      </c>
      <c r="I99" s="17">
        <v>0</v>
      </c>
      <c r="J99" s="15">
        <f>OR(F99&lt;&gt;0,G99&lt;&gt;0,H99&lt;&gt;0,I99&lt;&gt;0)*(F99 + (F99 = 0))*(G99 + (G99 = 0))*(H99 + (H99 = 0))*(I99 + (I99 = 0))</f>
        <v>1</v>
      </c>
      <c r="K99" s="14"/>
      <c r="L99" s="14"/>
      <c r="M99" s="14"/>
    </row>
    <row r="100" spans="1:13" x14ac:dyDescent="0.3">
      <c r="A100" s="14"/>
      <c r="B100" s="14"/>
      <c r="C100" s="14"/>
      <c r="D100" s="34"/>
      <c r="E100" s="14"/>
      <c r="F100" s="14"/>
      <c r="G100" s="14"/>
      <c r="H100" s="14"/>
      <c r="I100" s="14"/>
      <c r="J100" s="18" t="s">
        <v>121</v>
      </c>
      <c r="K100" s="19">
        <f>J99</f>
        <v>1</v>
      </c>
      <c r="L100" s="17">
        <v>51.96</v>
      </c>
      <c r="M100" s="19">
        <f>ROUND(K100*L100,2)</f>
        <v>51.96</v>
      </c>
    </row>
    <row r="101" spans="1:13" ht="0.9" customHeight="1" x14ac:dyDescent="0.3">
      <c r="A101" s="20"/>
      <c r="B101" s="20"/>
      <c r="C101" s="20"/>
      <c r="D101" s="35"/>
      <c r="E101" s="20"/>
      <c r="F101" s="20"/>
      <c r="G101" s="20"/>
      <c r="H101" s="20"/>
      <c r="I101" s="20"/>
      <c r="J101" s="20"/>
      <c r="K101" s="20"/>
      <c r="L101" s="20"/>
      <c r="M101" s="20"/>
    </row>
    <row r="102" spans="1:13" x14ac:dyDescent="0.3">
      <c r="A102" s="12" t="s">
        <v>122</v>
      </c>
      <c r="B102" s="13" t="s">
        <v>22</v>
      </c>
      <c r="C102" s="13" t="s">
        <v>123</v>
      </c>
      <c r="D102" s="24" t="s">
        <v>124</v>
      </c>
      <c r="E102" s="14"/>
      <c r="F102" s="14"/>
      <c r="G102" s="14"/>
      <c r="H102" s="14"/>
      <c r="I102" s="14"/>
      <c r="J102" s="14"/>
      <c r="K102" s="15">
        <f>K105</f>
        <v>15</v>
      </c>
      <c r="L102" s="15">
        <f>L105</f>
        <v>30.93</v>
      </c>
      <c r="M102" s="15">
        <f>M105</f>
        <v>463.95</v>
      </c>
    </row>
    <row r="103" spans="1:13" ht="91.8" x14ac:dyDescent="0.3">
      <c r="A103" s="14"/>
      <c r="B103" s="14"/>
      <c r="C103" s="14"/>
      <c r="D103" s="24" t="s">
        <v>125</v>
      </c>
      <c r="E103" s="14"/>
      <c r="F103" s="14"/>
      <c r="G103" s="14"/>
      <c r="H103" s="14"/>
      <c r="I103" s="14"/>
      <c r="J103" s="14"/>
      <c r="K103" s="14"/>
      <c r="L103" s="14"/>
      <c r="M103" s="14"/>
    </row>
    <row r="104" spans="1:13" x14ac:dyDescent="0.3">
      <c r="A104" s="14"/>
      <c r="B104" s="14"/>
      <c r="C104" s="14"/>
      <c r="D104" s="34"/>
      <c r="E104" s="13" t="s">
        <v>126</v>
      </c>
      <c r="F104" s="16">
        <v>15</v>
      </c>
      <c r="G104" s="17">
        <v>0</v>
      </c>
      <c r="H104" s="17">
        <v>0</v>
      </c>
      <c r="I104" s="17">
        <v>0</v>
      </c>
      <c r="J104" s="15">
        <f>OR(F104&lt;&gt;0,G104&lt;&gt;0,H104&lt;&gt;0,I104&lt;&gt;0)*(F104 + (F104 = 0))*(G104 + (G104 = 0))*(H104 + (H104 = 0))*(I104 + (I104 = 0))</f>
        <v>15</v>
      </c>
      <c r="K104" s="14"/>
      <c r="L104" s="14"/>
      <c r="M104" s="14"/>
    </row>
    <row r="105" spans="1:13" x14ac:dyDescent="0.3">
      <c r="A105" s="14"/>
      <c r="B105" s="14"/>
      <c r="C105" s="14"/>
      <c r="D105" s="34"/>
      <c r="E105" s="14"/>
      <c r="F105" s="14"/>
      <c r="G105" s="14"/>
      <c r="H105" s="14"/>
      <c r="I105" s="14"/>
      <c r="J105" s="18" t="s">
        <v>127</v>
      </c>
      <c r="K105" s="19">
        <f>J104</f>
        <v>15</v>
      </c>
      <c r="L105" s="17">
        <v>30.93</v>
      </c>
      <c r="M105" s="19">
        <f>ROUND(K105*L105,2)</f>
        <v>463.95</v>
      </c>
    </row>
    <row r="106" spans="1:13" ht="0.9" customHeight="1" x14ac:dyDescent="0.3">
      <c r="A106" s="20"/>
      <c r="B106" s="20"/>
      <c r="C106" s="20"/>
      <c r="D106" s="35"/>
      <c r="E106" s="20"/>
      <c r="F106" s="20"/>
      <c r="G106" s="20"/>
      <c r="H106" s="20"/>
      <c r="I106" s="20"/>
      <c r="J106" s="20"/>
      <c r="K106" s="20"/>
      <c r="L106" s="20"/>
      <c r="M106" s="20"/>
    </row>
    <row r="107" spans="1:13" x14ac:dyDescent="0.3">
      <c r="A107" s="12" t="s">
        <v>128</v>
      </c>
      <c r="B107" s="13" t="s">
        <v>22</v>
      </c>
      <c r="C107" s="13" t="s">
        <v>123</v>
      </c>
      <c r="D107" s="24" t="s">
        <v>129</v>
      </c>
      <c r="E107" s="14"/>
      <c r="F107" s="14"/>
      <c r="G107" s="14"/>
      <c r="H107" s="14"/>
      <c r="I107" s="14"/>
      <c r="J107" s="14"/>
      <c r="K107" s="15">
        <f>K110</f>
        <v>25</v>
      </c>
      <c r="L107" s="15">
        <f>L110</f>
        <v>32.159999999999997</v>
      </c>
      <c r="M107" s="15">
        <f>M110</f>
        <v>804</v>
      </c>
    </row>
    <row r="108" spans="1:13" ht="91.8" x14ac:dyDescent="0.3">
      <c r="A108" s="14"/>
      <c r="B108" s="14"/>
      <c r="C108" s="14"/>
      <c r="D108" s="24" t="s">
        <v>130</v>
      </c>
      <c r="E108" s="14"/>
      <c r="F108" s="14"/>
      <c r="G108" s="14"/>
      <c r="H108" s="14"/>
      <c r="I108" s="14"/>
      <c r="J108" s="14"/>
      <c r="K108" s="14"/>
      <c r="L108" s="14"/>
      <c r="M108" s="14"/>
    </row>
    <row r="109" spans="1:13" x14ac:dyDescent="0.3">
      <c r="A109" s="14"/>
      <c r="B109" s="14"/>
      <c r="C109" s="14"/>
      <c r="D109" s="34"/>
      <c r="E109" s="13" t="s">
        <v>126</v>
      </c>
      <c r="F109" s="16">
        <v>25</v>
      </c>
      <c r="G109" s="17">
        <v>0</v>
      </c>
      <c r="H109" s="17">
        <v>0</v>
      </c>
      <c r="I109" s="17">
        <v>0</v>
      </c>
      <c r="J109" s="15">
        <f>OR(F109&lt;&gt;0,G109&lt;&gt;0,H109&lt;&gt;0,I109&lt;&gt;0)*(F109 + (F109 = 0))*(G109 + (G109 = 0))*(H109 + (H109 = 0))*(I109 + (I109 = 0))</f>
        <v>25</v>
      </c>
      <c r="K109" s="14"/>
      <c r="L109" s="14"/>
      <c r="M109" s="14"/>
    </row>
    <row r="110" spans="1:13" x14ac:dyDescent="0.3">
      <c r="A110" s="14"/>
      <c r="B110" s="14"/>
      <c r="C110" s="14"/>
      <c r="D110" s="34"/>
      <c r="E110" s="14"/>
      <c r="F110" s="14"/>
      <c r="G110" s="14"/>
      <c r="H110" s="14"/>
      <c r="I110" s="14"/>
      <c r="J110" s="18" t="s">
        <v>131</v>
      </c>
      <c r="K110" s="19">
        <f>J109</f>
        <v>25</v>
      </c>
      <c r="L110" s="17">
        <v>32.159999999999997</v>
      </c>
      <c r="M110" s="19">
        <f>ROUND(K110*L110,2)</f>
        <v>804</v>
      </c>
    </row>
    <row r="111" spans="1:13" ht="0.9" customHeight="1" x14ac:dyDescent="0.3">
      <c r="A111" s="20"/>
      <c r="B111" s="20"/>
      <c r="C111" s="20"/>
      <c r="D111" s="35"/>
      <c r="E111" s="20"/>
      <c r="F111" s="20"/>
      <c r="G111" s="20"/>
      <c r="H111" s="20"/>
      <c r="I111" s="20"/>
      <c r="J111" s="20"/>
      <c r="K111" s="20"/>
      <c r="L111" s="20"/>
      <c r="M111" s="20"/>
    </row>
    <row r="112" spans="1:13" x14ac:dyDescent="0.3">
      <c r="A112" s="12" t="s">
        <v>132</v>
      </c>
      <c r="B112" s="13" t="s">
        <v>22</v>
      </c>
      <c r="C112" s="13" t="s">
        <v>123</v>
      </c>
      <c r="D112" s="24" t="s">
        <v>133</v>
      </c>
      <c r="E112" s="14"/>
      <c r="F112" s="14"/>
      <c r="G112" s="14"/>
      <c r="H112" s="14"/>
      <c r="I112" s="14"/>
      <c r="J112" s="14"/>
      <c r="K112" s="15">
        <f>K115</f>
        <v>25</v>
      </c>
      <c r="L112" s="15">
        <f>L115</f>
        <v>33.4</v>
      </c>
      <c r="M112" s="15">
        <f>M115</f>
        <v>835</v>
      </c>
    </row>
    <row r="113" spans="1:13" ht="91.8" x14ac:dyDescent="0.3">
      <c r="A113" s="14"/>
      <c r="B113" s="14"/>
      <c r="C113" s="14"/>
      <c r="D113" s="24" t="s">
        <v>134</v>
      </c>
      <c r="E113" s="14"/>
      <c r="F113" s="14"/>
      <c r="G113" s="14"/>
      <c r="H113" s="14"/>
      <c r="I113" s="14"/>
      <c r="J113" s="14"/>
      <c r="K113" s="14"/>
      <c r="L113" s="14"/>
      <c r="M113" s="14"/>
    </row>
    <row r="114" spans="1:13" x14ac:dyDescent="0.3">
      <c r="A114" s="14"/>
      <c r="B114" s="14"/>
      <c r="C114" s="14"/>
      <c r="D114" s="34"/>
      <c r="E114" s="13" t="s">
        <v>126</v>
      </c>
      <c r="F114" s="16">
        <v>25</v>
      </c>
      <c r="G114" s="17">
        <v>0</v>
      </c>
      <c r="H114" s="17">
        <v>0</v>
      </c>
      <c r="I114" s="17">
        <v>0</v>
      </c>
      <c r="J114" s="15">
        <f>OR(F114&lt;&gt;0,G114&lt;&gt;0,H114&lt;&gt;0,I114&lt;&gt;0)*(F114 + (F114 = 0))*(G114 + (G114 = 0))*(H114 + (H114 = 0))*(I114 + (I114 = 0))</f>
        <v>25</v>
      </c>
      <c r="K114" s="14"/>
      <c r="L114" s="14"/>
      <c r="M114" s="14"/>
    </row>
    <row r="115" spans="1:13" x14ac:dyDescent="0.3">
      <c r="A115" s="14"/>
      <c r="B115" s="14"/>
      <c r="C115" s="14"/>
      <c r="D115" s="34"/>
      <c r="E115" s="14"/>
      <c r="F115" s="14"/>
      <c r="G115" s="14"/>
      <c r="H115" s="14"/>
      <c r="I115" s="14"/>
      <c r="J115" s="18" t="s">
        <v>135</v>
      </c>
      <c r="K115" s="19">
        <f>J114</f>
        <v>25</v>
      </c>
      <c r="L115" s="17">
        <v>33.4</v>
      </c>
      <c r="M115" s="19">
        <f>ROUND(K115*L115,2)</f>
        <v>835</v>
      </c>
    </row>
    <row r="116" spans="1:13" ht="0.9" customHeight="1" x14ac:dyDescent="0.3">
      <c r="A116" s="20"/>
      <c r="B116" s="20"/>
      <c r="C116" s="20"/>
      <c r="D116" s="35"/>
      <c r="E116" s="20"/>
      <c r="F116" s="20"/>
      <c r="G116" s="20"/>
      <c r="H116" s="20"/>
      <c r="I116" s="20"/>
      <c r="J116" s="20"/>
      <c r="K116" s="20"/>
      <c r="L116" s="20"/>
      <c r="M116" s="20"/>
    </row>
    <row r="117" spans="1:13" x14ac:dyDescent="0.3">
      <c r="A117" s="12" t="s">
        <v>136</v>
      </c>
      <c r="B117" s="13" t="s">
        <v>22</v>
      </c>
      <c r="C117" s="13" t="s">
        <v>42</v>
      </c>
      <c r="D117" s="24" t="s">
        <v>137</v>
      </c>
      <c r="E117" s="14"/>
      <c r="F117" s="14"/>
      <c r="G117" s="14"/>
      <c r="H117" s="14"/>
      <c r="I117" s="14"/>
      <c r="J117" s="14"/>
      <c r="K117" s="15">
        <f>K120</f>
        <v>1</v>
      </c>
      <c r="L117" s="15">
        <f>L120</f>
        <v>432.98</v>
      </c>
      <c r="M117" s="15">
        <f>M120</f>
        <v>432.98</v>
      </c>
    </row>
    <row r="118" spans="1:13" ht="51" x14ac:dyDescent="0.3">
      <c r="A118" s="14"/>
      <c r="B118" s="14"/>
      <c r="C118" s="14"/>
      <c r="D118" s="24" t="s">
        <v>138</v>
      </c>
      <c r="E118" s="14"/>
      <c r="F118" s="14"/>
      <c r="G118" s="14"/>
      <c r="H118" s="14"/>
      <c r="I118" s="14"/>
      <c r="J118" s="14"/>
      <c r="K118" s="14"/>
      <c r="L118" s="14"/>
      <c r="M118" s="14"/>
    </row>
    <row r="119" spans="1:13" x14ac:dyDescent="0.3">
      <c r="A119" s="14"/>
      <c r="B119" s="14"/>
      <c r="C119" s="14"/>
      <c r="D119" s="34"/>
      <c r="E119" s="13" t="s">
        <v>139</v>
      </c>
      <c r="F119" s="16">
        <v>1</v>
      </c>
      <c r="G119" s="17">
        <v>0</v>
      </c>
      <c r="H119" s="17">
        <v>0</v>
      </c>
      <c r="I119" s="17">
        <v>0</v>
      </c>
      <c r="J119" s="15">
        <f>OR(F119&lt;&gt;0,G119&lt;&gt;0,H119&lt;&gt;0,I119&lt;&gt;0)*(F119 + (F119 = 0))*(G119 + (G119 = 0))*(H119 + (H119 = 0))*(I119 + (I119 = 0))</f>
        <v>1</v>
      </c>
      <c r="K119" s="14"/>
      <c r="L119" s="14"/>
      <c r="M119" s="14"/>
    </row>
    <row r="120" spans="1:13" x14ac:dyDescent="0.3">
      <c r="A120" s="14"/>
      <c r="B120" s="14"/>
      <c r="C120" s="14"/>
      <c r="D120" s="34"/>
      <c r="E120" s="14"/>
      <c r="F120" s="14"/>
      <c r="G120" s="14"/>
      <c r="H120" s="14"/>
      <c r="I120" s="14"/>
      <c r="J120" s="18" t="s">
        <v>140</v>
      </c>
      <c r="K120" s="19">
        <f>J119*1</f>
        <v>1</v>
      </c>
      <c r="L120" s="17">
        <v>432.98</v>
      </c>
      <c r="M120" s="19">
        <f>ROUND(K120*L120,2)</f>
        <v>432.98</v>
      </c>
    </row>
    <row r="121" spans="1:13" ht="0.9" customHeight="1" x14ac:dyDescent="0.3">
      <c r="A121" s="20"/>
      <c r="B121" s="20"/>
      <c r="C121" s="20"/>
      <c r="D121" s="35"/>
      <c r="E121" s="20"/>
      <c r="F121" s="20"/>
      <c r="G121" s="20"/>
      <c r="H121" s="20"/>
      <c r="I121" s="20"/>
      <c r="J121" s="20"/>
      <c r="K121" s="20"/>
      <c r="L121" s="20"/>
      <c r="M121" s="20"/>
    </row>
    <row r="122" spans="1:13" x14ac:dyDescent="0.3">
      <c r="A122" s="12" t="s">
        <v>141</v>
      </c>
      <c r="B122" s="13" t="s">
        <v>22</v>
      </c>
      <c r="C122" s="13" t="s">
        <v>42</v>
      </c>
      <c r="D122" s="24" t="s">
        <v>142</v>
      </c>
      <c r="E122" s="14"/>
      <c r="F122" s="14"/>
      <c r="G122" s="14"/>
      <c r="H122" s="14"/>
      <c r="I122" s="14"/>
      <c r="J122" s="14"/>
      <c r="K122" s="15">
        <f>K125</f>
        <v>2</v>
      </c>
      <c r="L122" s="15">
        <f>L125</f>
        <v>28.45</v>
      </c>
      <c r="M122" s="15">
        <f>M125</f>
        <v>56.9</v>
      </c>
    </row>
    <row r="123" spans="1:13" ht="51" x14ac:dyDescent="0.3">
      <c r="A123" s="14"/>
      <c r="B123" s="14"/>
      <c r="C123" s="14"/>
      <c r="D123" s="24" t="s">
        <v>143</v>
      </c>
      <c r="E123" s="14"/>
      <c r="F123" s="14"/>
      <c r="G123" s="14"/>
      <c r="H123" s="14"/>
      <c r="I123" s="14"/>
      <c r="J123" s="14"/>
      <c r="K123" s="14"/>
      <c r="L123" s="14"/>
      <c r="M123" s="14"/>
    </row>
    <row r="124" spans="1:13" x14ac:dyDescent="0.3">
      <c r="A124" s="14"/>
      <c r="B124" s="14"/>
      <c r="C124" s="14"/>
      <c r="D124" s="34"/>
      <c r="E124" s="13" t="s">
        <v>144</v>
      </c>
      <c r="F124" s="16">
        <v>2</v>
      </c>
      <c r="G124" s="17">
        <v>0</v>
      </c>
      <c r="H124" s="17">
        <v>0</v>
      </c>
      <c r="I124" s="17">
        <v>0</v>
      </c>
      <c r="J124" s="15">
        <f>OR(F124&lt;&gt;0,G124&lt;&gt;0,H124&lt;&gt;0,I124&lt;&gt;0)*(F124 + (F124 = 0))*(G124 + (G124 = 0))*(H124 + (H124 = 0))*(I124 + (I124 = 0))</f>
        <v>2</v>
      </c>
      <c r="K124" s="14"/>
      <c r="L124" s="14"/>
      <c r="M124" s="14"/>
    </row>
    <row r="125" spans="1:13" x14ac:dyDescent="0.3">
      <c r="A125" s="14"/>
      <c r="B125" s="14"/>
      <c r="C125" s="14"/>
      <c r="D125" s="34"/>
      <c r="E125" s="14"/>
      <c r="F125" s="14"/>
      <c r="G125" s="14"/>
      <c r="H125" s="14"/>
      <c r="I125" s="14"/>
      <c r="J125" s="18" t="s">
        <v>145</v>
      </c>
      <c r="K125" s="19">
        <f>J124</f>
        <v>2</v>
      </c>
      <c r="L125" s="17">
        <v>28.45</v>
      </c>
      <c r="M125" s="19">
        <f>ROUND(K125*L125,2)</f>
        <v>56.9</v>
      </c>
    </row>
    <row r="126" spans="1:13" ht="0.9" customHeight="1" x14ac:dyDescent="0.3">
      <c r="A126" s="20"/>
      <c r="B126" s="20"/>
      <c r="C126" s="20"/>
      <c r="D126" s="35"/>
      <c r="E126" s="20"/>
      <c r="F126" s="20"/>
      <c r="G126" s="20"/>
      <c r="H126" s="20"/>
      <c r="I126" s="20"/>
      <c r="J126" s="20"/>
      <c r="K126" s="20"/>
      <c r="L126" s="20"/>
      <c r="M126" s="20"/>
    </row>
    <row r="127" spans="1:13" x14ac:dyDescent="0.3">
      <c r="A127" s="12" t="s">
        <v>146</v>
      </c>
      <c r="B127" s="13" t="s">
        <v>22</v>
      </c>
      <c r="C127" s="13" t="s">
        <v>42</v>
      </c>
      <c r="D127" s="24" t="s">
        <v>147</v>
      </c>
      <c r="E127" s="14"/>
      <c r="F127" s="14"/>
      <c r="G127" s="14"/>
      <c r="H127" s="14"/>
      <c r="I127" s="14"/>
      <c r="J127" s="14"/>
      <c r="K127" s="15">
        <f>K130</f>
        <v>1</v>
      </c>
      <c r="L127" s="15">
        <f>L130</f>
        <v>148.44999999999999</v>
      </c>
      <c r="M127" s="15">
        <f>M130</f>
        <v>148.44999999999999</v>
      </c>
    </row>
    <row r="128" spans="1:13" ht="112.2" x14ac:dyDescent="0.3">
      <c r="A128" s="14"/>
      <c r="B128" s="14"/>
      <c r="C128" s="14"/>
      <c r="D128" s="24" t="s">
        <v>148</v>
      </c>
      <c r="E128" s="14"/>
      <c r="F128" s="14"/>
      <c r="G128" s="14"/>
      <c r="H128" s="14"/>
      <c r="I128" s="14"/>
      <c r="J128" s="14"/>
      <c r="K128" s="14"/>
      <c r="L128" s="14"/>
      <c r="M128" s="14"/>
    </row>
    <row r="129" spans="1:13" x14ac:dyDescent="0.3">
      <c r="A129" s="14"/>
      <c r="B129" s="14"/>
      <c r="C129" s="14"/>
      <c r="D129" s="34"/>
      <c r="E129" s="13" t="s">
        <v>149</v>
      </c>
      <c r="F129" s="16">
        <v>1</v>
      </c>
      <c r="G129" s="28">
        <v>0</v>
      </c>
      <c r="H129" s="28">
        <v>0</v>
      </c>
      <c r="I129" s="28">
        <v>0</v>
      </c>
      <c r="J129" s="29">
        <f>OR(F129&lt;&gt;0,G129&lt;&gt;0,H129&lt;&gt;0,I129&lt;&gt;0)*(F129 + (F129 = 0))*(G129 + (G129 = 0))*(H129 + (H129 = 0))*(I129 + (I129 = 0))</f>
        <v>1</v>
      </c>
      <c r="K129" s="14"/>
      <c r="L129" s="14"/>
      <c r="M129" s="14"/>
    </row>
    <row r="130" spans="1:13" x14ac:dyDescent="0.3">
      <c r="A130" s="14"/>
      <c r="B130" s="14"/>
      <c r="C130" s="14"/>
      <c r="D130" s="34"/>
      <c r="E130" s="14"/>
      <c r="F130" s="14"/>
      <c r="G130" s="14"/>
      <c r="H130" s="14"/>
      <c r="I130" s="14"/>
      <c r="J130" s="18" t="s">
        <v>150</v>
      </c>
      <c r="K130" s="19">
        <f>J129</f>
        <v>1</v>
      </c>
      <c r="L130" s="17">
        <v>148.44999999999999</v>
      </c>
      <c r="M130" s="19">
        <f>ROUND(K130*L130,2)</f>
        <v>148.44999999999999</v>
      </c>
    </row>
    <row r="131" spans="1:13" ht="0.9" customHeight="1" x14ac:dyDescent="0.3">
      <c r="A131" s="20"/>
      <c r="B131" s="20"/>
      <c r="C131" s="20"/>
      <c r="D131" s="35"/>
      <c r="E131" s="20"/>
      <c r="F131" s="20"/>
      <c r="G131" s="20"/>
      <c r="H131" s="20"/>
      <c r="I131" s="20"/>
      <c r="J131" s="20"/>
      <c r="K131" s="20"/>
      <c r="L131" s="20"/>
      <c r="M131" s="20"/>
    </row>
    <row r="132" spans="1:13" x14ac:dyDescent="0.3">
      <c r="A132" s="14"/>
      <c r="B132" s="14"/>
      <c r="C132" s="14"/>
      <c r="D132" s="34"/>
      <c r="E132" s="14"/>
      <c r="F132" s="14"/>
      <c r="G132" s="14"/>
      <c r="H132" s="14"/>
      <c r="I132" s="14"/>
      <c r="J132" s="18" t="s">
        <v>151</v>
      </c>
      <c r="K132" s="17">
        <v>1</v>
      </c>
      <c r="L132" s="19">
        <f>M97+M102+M107+M112+M117+M122+M127</f>
        <v>2793.24</v>
      </c>
      <c r="M132" s="19">
        <f>ROUND(K132*L132,2)</f>
        <v>2793.24</v>
      </c>
    </row>
    <row r="133" spans="1:13" ht="0.9" customHeight="1" x14ac:dyDescent="0.3">
      <c r="A133" s="20"/>
      <c r="B133" s="20"/>
      <c r="C133" s="20"/>
      <c r="D133" s="35"/>
      <c r="E133" s="20"/>
      <c r="F133" s="20"/>
      <c r="G133" s="20"/>
      <c r="H133" s="20"/>
      <c r="I133" s="20"/>
      <c r="J133" s="20"/>
      <c r="K133" s="20"/>
      <c r="L133" s="20"/>
      <c r="M133" s="20"/>
    </row>
    <row r="134" spans="1:13" x14ac:dyDescent="0.3">
      <c r="A134" s="14"/>
      <c r="B134" s="14"/>
      <c r="C134" s="14"/>
      <c r="D134" s="34"/>
      <c r="E134" s="14"/>
      <c r="F134" s="14"/>
      <c r="G134" s="14"/>
      <c r="H134" s="14"/>
      <c r="I134" s="14"/>
      <c r="J134" s="18" t="s">
        <v>152</v>
      </c>
      <c r="K134" s="17">
        <v>1</v>
      </c>
      <c r="L134" s="19">
        <f>M88+M96</f>
        <v>3029.03</v>
      </c>
      <c r="M134" s="19">
        <f>ROUND(K134*L134,2)</f>
        <v>3029.03</v>
      </c>
    </row>
    <row r="135" spans="1:13" ht="0.9" customHeight="1" x14ac:dyDescent="0.3">
      <c r="A135" s="20"/>
      <c r="B135" s="20"/>
      <c r="C135" s="20"/>
      <c r="D135" s="35"/>
      <c r="E135" s="20"/>
      <c r="F135" s="20"/>
      <c r="G135" s="20"/>
      <c r="H135" s="20"/>
      <c r="I135" s="20"/>
      <c r="J135" s="20"/>
      <c r="K135" s="20"/>
      <c r="L135" s="20"/>
      <c r="M135" s="20"/>
    </row>
    <row r="136" spans="1:13" x14ac:dyDescent="0.3">
      <c r="A136" s="21" t="s">
        <v>153</v>
      </c>
      <c r="B136" s="21" t="s">
        <v>16</v>
      </c>
      <c r="C136" s="21" t="s">
        <v>17</v>
      </c>
      <c r="D136" s="36" t="s">
        <v>154</v>
      </c>
      <c r="E136" s="22"/>
      <c r="F136" s="22"/>
      <c r="G136" s="22"/>
      <c r="H136" s="22"/>
      <c r="I136" s="22"/>
      <c r="J136" s="22"/>
      <c r="K136" s="23">
        <f>K182</f>
        <v>1</v>
      </c>
      <c r="L136" s="23">
        <f>L182</f>
        <v>2388.23</v>
      </c>
      <c r="M136" s="23">
        <f>M182</f>
        <v>2388.23</v>
      </c>
    </row>
    <row r="137" spans="1:13" x14ac:dyDescent="0.3">
      <c r="A137" s="12" t="s">
        <v>155</v>
      </c>
      <c r="B137" s="13" t="s">
        <v>22</v>
      </c>
      <c r="C137" s="13" t="s">
        <v>123</v>
      </c>
      <c r="D137" s="24" t="s">
        <v>156</v>
      </c>
      <c r="E137" s="14"/>
      <c r="F137" s="14"/>
      <c r="G137" s="14"/>
      <c r="H137" s="14"/>
      <c r="I137" s="14"/>
      <c r="J137" s="14"/>
      <c r="K137" s="15">
        <f>K140</f>
        <v>15</v>
      </c>
      <c r="L137" s="15">
        <f>L140</f>
        <v>17.32</v>
      </c>
      <c r="M137" s="15">
        <f>M140</f>
        <v>259.8</v>
      </c>
    </row>
    <row r="138" spans="1:13" ht="71.400000000000006" x14ac:dyDescent="0.3">
      <c r="A138" s="14"/>
      <c r="B138" s="14"/>
      <c r="C138" s="14"/>
      <c r="D138" s="24" t="s">
        <v>157</v>
      </c>
      <c r="E138" s="14"/>
      <c r="F138" s="14"/>
      <c r="G138" s="14"/>
      <c r="H138" s="14"/>
      <c r="I138" s="14"/>
      <c r="J138" s="14"/>
      <c r="K138" s="14"/>
      <c r="L138" s="14"/>
      <c r="M138" s="14"/>
    </row>
    <row r="139" spans="1:13" x14ac:dyDescent="0.3">
      <c r="A139" s="14"/>
      <c r="B139" s="14"/>
      <c r="C139" s="14"/>
      <c r="D139" s="34"/>
      <c r="E139" s="13" t="s">
        <v>158</v>
      </c>
      <c r="F139" s="16">
        <v>15</v>
      </c>
      <c r="G139" s="17">
        <v>0</v>
      </c>
      <c r="H139" s="17">
        <v>0</v>
      </c>
      <c r="I139" s="17">
        <v>0</v>
      </c>
      <c r="J139" s="15">
        <f>OR(F139&lt;&gt;0,G139&lt;&gt;0,H139&lt;&gt;0,I139&lt;&gt;0)*(F139 + (F139 = 0))*(G139 + (G139 = 0))*(H139 + (H139 = 0))*(I139 + (I139 = 0))</f>
        <v>15</v>
      </c>
      <c r="K139" s="14"/>
      <c r="L139" s="14"/>
      <c r="M139" s="14"/>
    </row>
    <row r="140" spans="1:13" x14ac:dyDescent="0.3">
      <c r="A140" s="14"/>
      <c r="B140" s="14"/>
      <c r="C140" s="14"/>
      <c r="D140" s="34"/>
      <c r="E140" s="14"/>
      <c r="F140" s="14"/>
      <c r="G140" s="14"/>
      <c r="H140" s="14"/>
      <c r="I140" s="14"/>
      <c r="J140" s="18" t="s">
        <v>159</v>
      </c>
      <c r="K140" s="19">
        <f>J139</f>
        <v>15</v>
      </c>
      <c r="L140" s="17">
        <v>17.32</v>
      </c>
      <c r="M140" s="19">
        <f>ROUND(K140*L140,2)</f>
        <v>259.8</v>
      </c>
    </row>
    <row r="141" spans="1:13" ht="0.9" customHeight="1" x14ac:dyDescent="0.3">
      <c r="A141" s="20"/>
      <c r="B141" s="20"/>
      <c r="C141" s="20"/>
      <c r="D141" s="35"/>
      <c r="E141" s="20"/>
      <c r="F141" s="20"/>
      <c r="G141" s="20"/>
      <c r="H141" s="20"/>
      <c r="I141" s="20"/>
      <c r="J141" s="20"/>
      <c r="K141" s="20"/>
      <c r="L141" s="20"/>
      <c r="M141" s="20"/>
    </row>
    <row r="142" spans="1:13" x14ac:dyDescent="0.3">
      <c r="A142" s="12" t="s">
        <v>160</v>
      </c>
      <c r="B142" s="13" t="s">
        <v>22</v>
      </c>
      <c r="C142" s="13" t="s">
        <v>123</v>
      </c>
      <c r="D142" s="24" t="s">
        <v>161</v>
      </c>
      <c r="E142" s="14"/>
      <c r="F142" s="14"/>
      <c r="G142" s="14"/>
      <c r="H142" s="14"/>
      <c r="I142" s="14"/>
      <c r="J142" s="14"/>
      <c r="K142" s="15">
        <f>K145</f>
        <v>20</v>
      </c>
      <c r="L142" s="15">
        <f>L145</f>
        <v>25.98</v>
      </c>
      <c r="M142" s="15">
        <f>M145</f>
        <v>519.6</v>
      </c>
    </row>
    <row r="143" spans="1:13" ht="71.400000000000006" x14ac:dyDescent="0.3">
      <c r="A143" s="14"/>
      <c r="B143" s="14"/>
      <c r="C143" s="14"/>
      <c r="D143" s="24" t="s">
        <v>162</v>
      </c>
      <c r="E143" s="14"/>
      <c r="F143" s="14"/>
      <c r="G143" s="14"/>
      <c r="H143" s="14"/>
      <c r="I143" s="14"/>
      <c r="J143" s="14"/>
      <c r="K143" s="14"/>
      <c r="L143" s="14"/>
      <c r="M143" s="14"/>
    </row>
    <row r="144" spans="1:13" x14ac:dyDescent="0.3">
      <c r="A144" s="14"/>
      <c r="B144" s="14"/>
      <c r="C144" s="14"/>
      <c r="D144" s="34"/>
      <c r="E144" s="13" t="s">
        <v>163</v>
      </c>
      <c r="F144" s="16">
        <v>20</v>
      </c>
      <c r="G144" s="17">
        <v>0</v>
      </c>
      <c r="H144" s="17">
        <v>0</v>
      </c>
      <c r="I144" s="17">
        <v>0</v>
      </c>
      <c r="J144" s="15">
        <f>OR(F144&lt;&gt;0,G144&lt;&gt;0,H144&lt;&gt;0,I144&lt;&gt;0)*(F144 + (F144 = 0))*(G144 + (G144 = 0))*(H144 + (H144 = 0))*(I144 + (I144 = 0))</f>
        <v>20</v>
      </c>
      <c r="K144" s="14"/>
      <c r="L144" s="14"/>
      <c r="M144" s="14"/>
    </row>
    <row r="145" spans="1:13" x14ac:dyDescent="0.3">
      <c r="A145" s="14"/>
      <c r="B145" s="14"/>
      <c r="C145" s="14"/>
      <c r="D145" s="34"/>
      <c r="E145" s="14"/>
      <c r="F145" s="14"/>
      <c r="G145" s="14"/>
      <c r="H145" s="14"/>
      <c r="I145" s="14"/>
      <c r="J145" s="18" t="s">
        <v>164</v>
      </c>
      <c r="K145" s="19">
        <f>J144</f>
        <v>20</v>
      </c>
      <c r="L145" s="17">
        <v>25.98</v>
      </c>
      <c r="M145" s="19">
        <f>ROUND(K145*L145,2)</f>
        <v>519.6</v>
      </c>
    </row>
    <row r="146" spans="1:13" ht="0.9" customHeight="1" x14ac:dyDescent="0.3">
      <c r="A146" s="20"/>
      <c r="B146" s="20"/>
      <c r="C146" s="20"/>
      <c r="D146" s="35"/>
      <c r="E146" s="20"/>
      <c r="F146" s="20"/>
      <c r="G146" s="20"/>
      <c r="H146" s="20"/>
      <c r="I146" s="20"/>
      <c r="J146" s="20"/>
      <c r="K146" s="20"/>
      <c r="L146" s="20"/>
      <c r="M146" s="20"/>
    </row>
    <row r="147" spans="1:13" x14ac:dyDescent="0.3">
      <c r="A147" s="12" t="s">
        <v>165</v>
      </c>
      <c r="B147" s="13" t="s">
        <v>22</v>
      </c>
      <c r="C147" s="13" t="s">
        <v>123</v>
      </c>
      <c r="D147" s="24" t="s">
        <v>166</v>
      </c>
      <c r="E147" s="14"/>
      <c r="F147" s="14"/>
      <c r="G147" s="14"/>
      <c r="H147" s="14"/>
      <c r="I147" s="14"/>
      <c r="J147" s="14"/>
      <c r="K147" s="15">
        <f>K150</f>
        <v>10</v>
      </c>
      <c r="L147" s="15">
        <f>L150</f>
        <v>38.35</v>
      </c>
      <c r="M147" s="15">
        <f>M150</f>
        <v>383.5</v>
      </c>
    </row>
    <row r="148" spans="1:13" ht="71.400000000000006" x14ac:dyDescent="0.3">
      <c r="A148" s="14"/>
      <c r="B148" s="14"/>
      <c r="C148" s="14"/>
      <c r="D148" s="24" t="s">
        <v>167</v>
      </c>
      <c r="E148" s="14"/>
      <c r="F148" s="14"/>
      <c r="G148" s="14"/>
      <c r="H148" s="14"/>
      <c r="I148" s="14"/>
      <c r="J148" s="14"/>
      <c r="K148" s="14"/>
      <c r="L148" s="14"/>
      <c r="M148" s="14"/>
    </row>
    <row r="149" spans="1:13" x14ac:dyDescent="0.3">
      <c r="A149" s="14"/>
      <c r="B149" s="14"/>
      <c r="C149" s="14"/>
      <c r="D149" s="34"/>
      <c r="E149" s="13" t="s">
        <v>168</v>
      </c>
      <c r="F149" s="16">
        <v>10</v>
      </c>
      <c r="G149" s="17">
        <v>0</v>
      </c>
      <c r="H149" s="17">
        <v>0</v>
      </c>
      <c r="I149" s="17">
        <v>0</v>
      </c>
      <c r="J149" s="15">
        <f>OR(F149&lt;&gt;0,G149&lt;&gt;0,H149&lt;&gt;0,I149&lt;&gt;0)*(F149 + (F149 = 0))*(G149 + (G149 = 0))*(H149 + (H149 = 0))*(I149 + (I149 = 0))</f>
        <v>10</v>
      </c>
      <c r="K149" s="14"/>
      <c r="L149" s="14"/>
      <c r="M149" s="14"/>
    </row>
    <row r="150" spans="1:13" x14ac:dyDescent="0.3">
      <c r="A150" s="14"/>
      <c r="B150" s="14"/>
      <c r="C150" s="14"/>
      <c r="D150" s="34"/>
      <c r="E150" s="14"/>
      <c r="F150" s="14"/>
      <c r="G150" s="14"/>
      <c r="H150" s="14"/>
      <c r="I150" s="14"/>
      <c r="J150" s="18" t="s">
        <v>169</v>
      </c>
      <c r="K150" s="19">
        <f>J149</f>
        <v>10</v>
      </c>
      <c r="L150" s="17">
        <v>38.35</v>
      </c>
      <c r="M150" s="19">
        <f>ROUND(K150*L150,2)</f>
        <v>383.5</v>
      </c>
    </row>
    <row r="151" spans="1:13" ht="0.9" customHeight="1" x14ac:dyDescent="0.3">
      <c r="A151" s="20"/>
      <c r="B151" s="20"/>
      <c r="C151" s="20"/>
      <c r="D151" s="35"/>
      <c r="E151" s="20"/>
      <c r="F151" s="20"/>
      <c r="G151" s="20"/>
      <c r="H151" s="20"/>
      <c r="I151" s="20"/>
      <c r="J151" s="20"/>
      <c r="K151" s="20"/>
      <c r="L151" s="20"/>
      <c r="M151" s="20"/>
    </row>
    <row r="152" spans="1:13" ht="20.399999999999999" x14ac:dyDescent="0.3">
      <c r="A152" s="12" t="s">
        <v>170</v>
      </c>
      <c r="B152" s="13" t="s">
        <v>22</v>
      </c>
      <c r="C152" s="13" t="s">
        <v>42</v>
      </c>
      <c r="D152" s="24" t="s">
        <v>171</v>
      </c>
      <c r="E152" s="14"/>
      <c r="F152" s="14"/>
      <c r="G152" s="14"/>
      <c r="H152" s="14"/>
      <c r="I152" s="14"/>
      <c r="J152" s="14"/>
      <c r="K152" s="15">
        <f>K155</f>
        <v>7</v>
      </c>
      <c r="L152" s="15">
        <f>L155</f>
        <v>68.040000000000006</v>
      </c>
      <c r="M152" s="15">
        <f>M155</f>
        <v>476.28</v>
      </c>
    </row>
    <row r="153" spans="1:13" ht="61.2" x14ac:dyDescent="0.3">
      <c r="A153" s="14"/>
      <c r="B153" s="14"/>
      <c r="C153" s="14"/>
      <c r="D153" s="24" t="s">
        <v>172</v>
      </c>
      <c r="E153" s="14"/>
      <c r="F153" s="14"/>
      <c r="G153" s="14"/>
      <c r="H153" s="14"/>
      <c r="I153" s="14"/>
      <c r="J153" s="14"/>
      <c r="K153" s="14"/>
      <c r="L153" s="14"/>
      <c r="M153" s="14"/>
    </row>
    <row r="154" spans="1:13" x14ac:dyDescent="0.3">
      <c r="A154" s="14"/>
      <c r="B154" s="14"/>
      <c r="C154" s="14"/>
      <c r="D154" s="34"/>
      <c r="E154" s="13" t="s">
        <v>17</v>
      </c>
      <c r="F154" s="16">
        <v>7</v>
      </c>
      <c r="G154" s="17">
        <v>0</v>
      </c>
      <c r="H154" s="17">
        <v>0</v>
      </c>
      <c r="I154" s="17">
        <v>0</v>
      </c>
      <c r="J154" s="15">
        <f>OR(F154&lt;&gt;0,G154&lt;&gt;0,H154&lt;&gt;0,I154&lt;&gt;0)*(F154 + (F154 = 0))*(G154 + (G154 = 0))*(H154 + (H154 = 0))*(I154 + (I154 = 0))</f>
        <v>7</v>
      </c>
      <c r="K154" s="14"/>
      <c r="L154" s="14"/>
      <c r="M154" s="14"/>
    </row>
    <row r="155" spans="1:13" x14ac:dyDescent="0.3">
      <c r="A155" s="14"/>
      <c r="B155" s="14"/>
      <c r="C155" s="14"/>
      <c r="D155" s="34"/>
      <c r="E155" s="14"/>
      <c r="F155" s="14"/>
      <c r="G155" s="14"/>
      <c r="H155" s="14"/>
      <c r="I155" s="14"/>
      <c r="J155" s="18" t="s">
        <v>173</v>
      </c>
      <c r="K155" s="19">
        <f>J154</f>
        <v>7</v>
      </c>
      <c r="L155" s="17">
        <v>68.040000000000006</v>
      </c>
      <c r="M155" s="19">
        <f>ROUND(K155*L155,2)</f>
        <v>476.28</v>
      </c>
    </row>
    <row r="156" spans="1:13" ht="0.9" customHeight="1" x14ac:dyDescent="0.3">
      <c r="A156" s="20"/>
      <c r="B156" s="20"/>
      <c r="C156" s="20"/>
      <c r="D156" s="35"/>
      <c r="E156" s="20"/>
      <c r="F156" s="20"/>
      <c r="G156" s="20"/>
      <c r="H156" s="20"/>
      <c r="I156" s="20"/>
      <c r="J156" s="20"/>
      <c r="K156" s="20"/>
      <c r="L156" s="20"/>
      <c r="M156" s="20"/>
    </row>
    <row r="157" spans="1:13" x14ac:dyDescent="0.3">
      <c r="A157" s="12" t="s">
        <v>174</v>
      </c>
      <c r="B157" s="13" t="s">
        <v>22</v>
      </c>
      <c r="C157" s="13" t="s">
        <v>42</v>
      </c>
      <c r="D157" s="24" t="s">
        <v>175</v>
      </c>
      <c r="E157" s="14"/>
      <c r="F157" s="14"/>
      <c r="G157" s="14"/>
      <c r="H157" s="14"/>
      <c r="I157" s="14"/>
      <c r="J157" s="14"/>
      <c r="K157" s="15">
        <f>K160</f>
        <v>1</v>
      </c>
      <c r="L157" s="15">
        <f>L160</f>
        <v>123.71</v>
      </c>
      <c r="M157" s="15">
        <f>M160</f>
        <v>123.71</v>
      </c>
    </row>
    <row r="158" spans="1:13" ht="40.799999999999997" x14ac:dyDescent="0.3">
      <c r="A158" s="14"/>
      <c r="B158" s="14"/>
      <c r="C158" s="14"/>
      <c r="D158" s="24" t="s">
        <v>176</v>
      </c>
      <c r="E158" s="14"/>
      <c r="F158" s="14"/>
      <c r="G158" s="14"/>
      <c r="H158" s="14"/>
      <c r="I158" s="14"/>
      <c r="J158" s="14"/>
      <c r="K158" s="14"/>
      <c r="L158" s="14"/>
      <c r="M158" s="14"/>
    </row>
    <row r="159" spans="1:13" x14ac:dyDescent="0.3">
      <c r="A159" s="14"/>
      <c r="B159" s="14"/>
      <c r="C159" s="14"/>
      <c r="D159" s="34"/>
      <c r="E159" s="13" t="s">
        <v>17</v>
      </c>
      <c r="F159" s="16">
        <v>1</v>
      </c>
      <c r="G159" s="17">
        <v>0</v>
      </c>
      <c r="H159" s="17">
        <v>0</v>
      </c>
      <c r="I159" s="17">
        <v>0</v>
      </c>
      <c r="J159" s="15">
        <f>OR(F159&lt;&gt;0,G159&lt;&gt;0,H159&lt;&gt;0,I159&lt;&gt;0)*(F159 + (F159 = 0))*(G159 + (G159 = 0))*(H159 + (H159 = 0))*(I159 + (I159 = 0))</f>
        <v>1</v>
      </c>
      <c r="K159" s="14"/>
      <c r="L159" s="14"/>
      <c r="M159" s="14"/>
    </row>
    <row r="160" spans="1:13" x14ac:dyDescent="0.3">
      <c r="A160" s="14"/>
      <c r="B160" s="14"/>
      <c r="C160" s="14"/>
      <c r="D160" s="34"/>
      <c r="E160" s="14"/>
      <c r="F160" s="14"/>
      <c r="G160" s="14"/>
      <c r="H160" s="14"/>
      <c r="I160" s="14"/>
      <c r="J160" s="18" t="s">
        <v>177</v>
      </c>
      <c r="K160" s="19">
        <f>J159</f>
        <v>1</v>
      </c>
      <c r="L160" s="17">
        <v>123.71</v>
      </c>
      <c r="M160" s="19">
        <f>ROUND(K160*L160,2)</f>
        <v>123.71</v>
      </c>
    </row>
    <row r="161" spans="1:13" ht="0.9" customHeight="1" x14ac:dyDescent="0.3">
      <c r="A161" s="20"/>
      <c r="B161" s="20"/>
      <c r="C161" s="20"/>
      <c r="D161" s="35"/>
      <c r="E161" s="20"/>
      <c r="F161" s="20"/>
      <c r="G161" s="20"/>
      <c r="H161" s="20"/>
      <c r="I161" s="20"/>
      <c r="J161" s="20"/>
      <c r="K161" s="20"/>
      <c r="L161" s="20"/>
      <c r="M161" s="20"/>
    </row>
    <row r="162" spans="1:13" x14ac:dyDescent="0.3">
      <c r="A162" s="12" t="s">
        <v>178</v>
      </c>
      <c r="B162" s="13" t="s">
        <v>22</v>
      </c>
      <c r="C162" s="13" t="s">
        <v>42</v>
      </c>
      <c r="D162" s="24" t="s">
        <v>179</v>
      </c>
      <c r="E162" s="14"/>
      <c r="F162" s="14"/>
      <c r="G162" s="14"/>
      <c r="H162" s="14"/>
      <c r="I162" s="14"/>
      <c r="J162" s="14"/>
      <c r="K162" s="15">
        <f>K165</f>
        <v>1</v>
      </c>
      <c r="L162" s="15">
        <f>L165</f>
        <v>278.33999999999997</v>
      </c>
      <c r="M162" s="15">
        <f>M165</f>
        <v>278.33999999999997</v>
      </c>
    </row>
    <row r="163" spans="1:13" ht="91.8" x14ac:dyDescent="0.3">
      <c r="A163" s="14"/>
      <c r="B163" s="14"/>
      <c r="C163" s="14"/>
      <c r="D163" s="24" t="s">
        <v>180</v>
      </c>
      <c r="E163" s="14"/>
      <c r="F163" s="14"/>
      <c r="G163" s="14"/>
      <c r="H163" s="14"/>
      <c r="I163" s="14"/>
      <c r="J163" s="14"/>
      <c r="K163" s="14"/>
      <c r="L163" s="14"/>
      <c r="M163" s="14"/>
    </row>
    <row r="164" spans="1:13" x14ac:dyDescent="0.3">
      <c r="A164" s="14"/>
      <c r="B164" s="14"/>
      <c r="C164" s="14"/>
      <c r="D164" s="34"/>
      <c r="E164" s="13" t="s">
        <v>181</v>
      </c>
      <c r="F164" s="16">
        <v>1</v>
      </c>
      <c r="G164" s="17">
        <v>0</v>
      </c>
      <c r="H164" s="17">
        <v>0</v>
      </c>
      <c r="I164" s="17">
        <v>0</v>
      </c>
      <c r="J164" s="15">
        <f>OR(F164&lt;&gt;0,G164&lt;&gt;0,H164&lt;&gt;0,I164&lt;&gt;0)*(F164 + (F164 = 0))*(G164 + (G164 = 0))*(H164 + (H164 = 0))*(I164 + (I164 = 0))</f>
        <v>1</v>
      </c>
      <c r="K164" s="14"/>
      <c r="L164" s="14"/>
      <c r="M164" s="14"/>
    </row>
    <row r="165" spans="1:13" x14ac:dyDescent="0.3">
      <c r="A165" s="14"/>
      <c r="B165" s="14"/>
      <c r="C165" s="14"/>
      <c r="D165" s="34"/>
      <c r="E165" s="14"/>
      <c r="F165" s="14"/>
      <c r="G165" s="14"/>
      <c r="H165" s="14"/>
      <c r="I165" s="14"/>
      <c r="J165" s="18" t="s">
        <v>182</v>
      </c>
      <c r="K165" s="19">
        <f>J164</f>
        <v>1</v>
      </c>
      <c r="L165" s="17">
        <v>278.33999999999997</v>
      </c>
      <c r="M165" s="19">
        <f>ROUND(K165*L165,2)</f>
        <v>278.33999999999997</v>
      </c>
    </row>
    <row r="166" spans="1:13" ht="0.9" customHeight="1" x14ac:dyDescent="0.3">
      <c r="A166" s="20"/>
      <c r="B166" s="20"/>
      <c r="C166" s="20"/>
      <c r="D166" s="35"/>
      <c r="E166" s="20"/>
      <c r="F166" s="20"/>
      <c r="G166" s="20"/>
      <c r="H166" s="20"/>
      <c r="I166" s="20"/>
      <c r="J166" s="20"/>
      <c r="K166" s="20"/>
      <c r="L166" s="20"/>
      <c r="M166" s="20"/>
    </row>
    <row r="167" spans="1:13" x14ac:dyDescent="0.3">
      <c r="A167" s="12" t="s">
        <v>183</v>
      </c>
      <c r="B167" s="13" t="s">
        <v>22</v>
      </c>
      <c r="C167" s="13" t="s">
        <v>42</v>
      </c>
      <c r="D167" s="24" t="s">
        <v>184</v>
      </c>
      <c r="E167" s="14"/>
      <c r="F167" s="14"/>
      <c r="G167" s="14"/>
      <c r="H167" s="14"/>
      <c r="I167" s="14"/>
      <c r="J167" s="14"/>
      <c r="K167" s="15">
        <f>K170</f>
        <v>1</v>
      </c>
      <c r="L167" s="15">
        <f>L170</f>
        <v>111.96</v>
      </c>
      <c r="M167" s="15">
        <f>M170</f>
        <v>111.96</v>
      </c>
    </row>
    <row r="168" spans="1:13" ht="61.2" x14ac:dyDescent="0.3">
      <c r="A168" s="14"/>
      <c r="B168" s="14"/>
      <c r="C168" s="14"/>
      <c r="D168" s="24" t="s">
        <v>185</v>
      </c>
      <c r="E168" s="14"/>
      <c r="F168" s="14"/>
      <c r="G168" s="14"/>
      <c r="H168" s="14"/>
      <c r="I168" s="14"/>
      <c r="J168" s="14"/>
      <c r="K168" s="14"/>
      <c r="L168" s="14"/>
      <c r="M168" s="14"/>
    </row>
    <row r="169" spans="1:13" x14ac:dyDescent="0.3">
      <c r="A169" s="14"/>
      <c r="B169" s="14"/>
      <c r="C169" s="14"/>
      <c r="D169" s="34"/>
      <c r="E169" s="13" t="s">
        <v>186</v>
      </c>
      <c r="F169" s="16">
        <v>1</v>
      </c>
      <c r="G169" s="17">
        <v>0</v>
      </c>
      <c r="H169" s="17">
        <v>0</v>
      </c>
      <c r="I169" s="17">
        <v>0</v>
      </c>
      <c r="J169" s="15">
        <f>OR(F169&lt;&gt;0,G169&lt;&gt;0,H169&lt;&gt;0,I169&lt;&gt;0)*(F169 + (F169 = 0))*(G169 + (G169 = 0))*(H169 + (H169 = 0))*(I169 + (I169 = 0))</f>
        <v>1</v>
      </c>
      <c r="K169" s="14"/>
      <c r="L169" s="14"/>
      <c r="M169" s="14"/>
    </row>
    <row r="170" spans="1:13" x14ac:dyDescent="0.3">
      <c r="A170" s="14"/>
      <c r="B170" s="14"/>
      <c r="C170" s="14"/>
      <c r="D170" s="34"/>
      <c r="E170" s="14"/>
      <c r="F170" s="14"/>
      <c r="G170" s="14"/>
      <c r="H170" s="14"/>
      <c r="I170" s="14"/>
      <c r="J170" s="18" t="s">
        <v>187</v>
      </c>
      <c r="K170" s="19">
        <f>J169</f>
        <v>1</v>
      </c>
      <c r="L170" s="17">
        <v>111.96</v>
      </c>
      <c r="M170" s="19">
        <f>ROUND(K170*L170,2)</f>
        <v>111.96</v>
      </c>
    </row>
    <row r="171" spans="1:13" ht="0.9" customHeight="1" x14ac:dyDescent="0.3">
      <c r="A171" s="20"/>
      <c r="B171" s="20"/>
      <c r="C171" s="20"/>
      <c r="D171" s="35"/>
      <c r="E171" s="20"/>
      <c r="F171" s="20"/>
      <c r="G171" s="20"/>
      <c r="H171" s="20"/>
      <c r="I171" s="20"/>
      <c r="J171" s="20"/>
      <c r="K171" s="20"/>
      <c r="L171" s="20"/>
      <c r="M171" s="20"/>
    </row>
    <row r="172" spans="1:13" x14ac:dyDescent="0.3">
      <c r="A172" s="12" t="s">
        <v>188</v>
      </c>
      <c r="B172" s="13" t="s">
        <v>22</v>
      </c>
      <c r="C172" s="13" t="s">
        <v>42</v>
      </c>
      <c r="D172" s="24" t="s">
        <v>189</v>
      </c>
      <c r="E172" s="14"/>
      <c r="F172" s="14"/>
      <c r="G172" s="14"/>
      <c r="H172" s="14"/>
      <c r="I172" s="14"/>
      <c r="J172" s="14"/>
      <c r="K172" s="15">
        <f>K175</f>
        <v>1</v>
      </c>
      <c r="L172" s="15">
        <f>L175</f>
        <v>117.52</v>
      </c>
      <c r="M172" s="15">
        <f>M175</f>
        <v>117.52</v>
      </c>
    </row>
    <row r="173" spans="1:13" ht="91.8" x14ac:dyDescent="0.3">
      <c r="A173" s="14"/>
      <c r="B173" s="14"/>
      <c r="C173" s="14"/>
      <c r="D173" s="24" t="s">
        <v>190</v>
      </c>
      <c r="E173" s="14"/>
      <c r="F173" s="14"/>
      <c r="G173" s="14"/>
      <c r="H173" s="14"/>
      <c r="I173" s="14"/>
      <c r="J173" s="14"/>
      <c r="K173" s="14"/>
      <c r="L173" s="14"/>
      <c r="M173" s="14"/>
    </row>
    <row r="174" spans="1:13" x14ac:dyDescent="0.3">
      <c r="A174" s="14"/>
      <c r="B174" s="14"/>
      <c r="C174" s="14"/>
      <c r="D174" s="34"/>
      <c r="E174" s="13" t="s">
        <v>191</v>
      </c>
      <c r="F174" s="16">
        <v>1</v>
      </c>
      <c r="G174" s="17">
        <v>0</v>
      </c>
      <c r="H174" s="17">
        <v>0</v>
      </c>
      <c r="I174" s="17">
        <v>0</v>
      </c>
      <c r="J174" s="15">
        <f>OR(F174&lt;&gt;0,G174&lt;&gt;0,H174&lt;&gt;0,I174&lt;&gt;0)*(F174 + (F174 = 0))*(G174 + (G174 = 0))*(H174 + (H174 = 0))*(I174 + (I174 = 0))</f>
        <v>1</v>
      </c>
      <c r="K174" s="14"/>
      <c r="L174" s="14"/>
      <c r="M174" s="14"/>
    </row>
    <row r="175" spans="1:13" x14ac:dyDescent="0.3">
      <c r="A175" s="14"/>
      <c r="B175" s="14"/>
      <c r="C175" s="14"/>
      <c r="D175" s="34"/>
      <c r="E175" s="14"/>
      <c r="F175" s="14"/>
      <c r="G175" s="14"/>
      <c r="H175" s="14"/>
      <c r="I175" s="14"/>
      <c r="J175" s="18" t="s">
        <v>192</v>
      </c>
      <c r="K175" s="19">
        <f>J174</f>
        <v>1</v>
      </c>
      <c r="L175" s="17">
        <v>117.52</v>
      </c>
      <c r="M175" s="19">
        <f>ROUND(K175*L175,2)</f>
        <v>117.52</v>
      </c>
    </row>
    <row r="176" spans="1:13" ht="0.9" customHeight="1" x14ac:dyDescent="0.3">
      <c r="A176" s="20"/>
      <c r="B176" s="20"/>
      <c r="C176" s="20"/>
      <c r="D176" s="35"/>
      <c r="E176" s="20"/>
      <c r="F176" s="20"/>
      <c r="G176" s="20"/>
      <c r="H176" s="20"/>
      <c r="I176" s="20"/>
      <c r="J176" s="20"/>
      <c r="K176" s="20"/>
      <c r="L176" s="20"/>
      <c r="M176" s="20"/>
    </row>
    <row r="177" spans="1:13" x14ac:dyDescent="0.3">
      <c r="A177" s="12" t="s">
        <v>193</v>
      </c>
      <c r="B177" s="13" t="s">
        <v>22</v>
      </c>
      <c r="C177" s="13" t="s">
        <v>42</v>
      </c>
      <c r="D177" s="24" t="s">
        <v>194</v>
      </c>
      <c r="E177" s="14"/>
      <c r="F177" s="14"/>
      <c r="G177" s="14"/>
      <c r="H177" s="14"/>
      <c r="I177" s="14"/>
      <c r="J177" s="14"/>
      <c r="K177" s="15">
        <f>K180</f>
        <v>1</v>
      </c>
      <c r="L177" s="15">
        <f>L180</f>
        <v>117.52</v>
      </c>
      <c r="M177" s="15">
        <f>M180</f>
        <v>117.52</v>
      </c>
    </row>
    <row r="178" spans="1:13" ht="112.2" x14ac:dyDescent="0.3">
      <c r="A178" s="14"/>
      <c r="B178" s="14"/>
      <c r="C178" s="14"/>
      <c r="D178" s="24" t="s">
        <v>195</v>
      </c>
      <c r="E178" s="14"/>
      <c r="F178" s="14"/>
      <c r="G178" s="14"/>
      <c r="H178" s="14"/>
      <c r="I178" s="14"/>
      <c r="J178" s="14"/>
      <c r="K178" s="14"/>
      <c r="L178" s="14"/>
      <c r="M178" s="14"/>
    </row>
    <row r="179" spans="1:13" x14ac:dyDescent="0.3">
      <c r="A179" s="14"/>
      <c r="B179" s="14"/>
      <c r="C179" s="14"/>
      <c r="D179" s="34"/>
      <c r="E179" s="13" t="s">
        <v>191</v>
      </c>
      <c r="F179" s="16">
        <v>1</v>
      </c>
      <c r="G179" s="17">
        <v>0</v>
      </c>
      <c r="H179" s="17">
        <v>0</v>
      </c>
      <c r="I179" s="17">
        <v>0</v>
      </c>
      <c r="J179" s="15">
        <f>OR(F179&lt;&gt;0,G179&lt;&gt;0,H179&lt;&gt;0,I179&lt;&gt;0)*(F179 + (F179 = 0))*(G179 + (G179 = 0))*(H179 + (H179 = 0))*(I179 + (I179 = 0))</f>
        <v>1</v>
      </c>
      <c r="K179" s="14"/>
      <c r="L179" s="14"/>
      <c r="M179" s="14"/>
    </row>
    <row r="180" spans="1:13" x14ac:dyDescent="0.3">
      <c r="A180" s="14"/>
      <c r="B180" s="14"/>
      <c r="C180" s="14"/>
      <c r="D180" s="34"/>
      <c r="E180" s="14"/>
      <c r="F180" s="14"/>
      <c r="G180" s="14"/>
      <c r="H180" s="14"/>
      <c r="I180" s="14"/>
      <c r="J180" s="18" t="s">
        <v>196</v>
      </c>
      <c r="K180" s="19">
        <f>J179</f>
        <v>1</v>
      </c>
      <c r="L180" s="17">
        <v>117.52</v>
      </c>
      <c r="M180" s="19">
        <f>ROUND(K180*L180,2)</f>
        <v>117.52</v>
      </c>
    </row>
    <row r="181" spans="1:13" ht="0.9" customHeight="1" x14ac:dyDescent="0.3">
      <c r="A181" s="20"/>
      <c r="B181" s="20"/>
      <c r="C181" s="20"/>
      <c r="D181" s="35"/>
      <c r="E181" s="20"/>
      <c r="F181" s="20"/>
      <c r="G181" s="20"/>
      <c r="H181" s="20"/>
      <c r="I181" s="20"/>
      <c r="J181" s="20"/>
      <c r="K181" s="20"/>
      <c r="L181" s="20"/>
      <c r="M181" s="20"/>
    </row>
    <row r="182" spans="1:13" x14ac:dyDescent="0.3">
      <c r="A182" s="14"/>
      <c r="B182" s="14"/>
      <c r="C182" s="14"/>
      <c r="D182" s="34"/>
      <c r="E182" s="14"/>
      <c r="F182" s="14"/>
      <c r="G182" s="14"/>
      <c r="H182" s="14"/>
      <c r="I182" s="14"/>
      <c r="J182" s="18" t="s">
        <v>197</v>
      </c>
      <c r="K182" s="17">
        <v>1</v>
      </c>
      <c r="L182" s="19">
        <f>M137+M142+M147+M152+M157+M162+M167+M172+M177</f>
        <v>2388.23</v>
      </c>
      <c r="M182" s="19">
        <f>ROUND(K182*L182,2)</f>
        <v>2388.23</v>
      </c>
    </row>
    <row r="183" spans="1:13" ht="0.9" customHeight="1" x14ac:dyDescent="0.3">
      <c r="A183" s="20"/>
      <c r="B183" s="20"/>
      <c r="C183" s="20"/>
      <c r="D183" s="35"/>
      <c r="E183" s="20"/>
      <c r="F183" s="20"/>
      <c r="G183" s="20"/>
      <c r="H183" s="20"/>
      <c r="I183" s="20"/>
      <c r="J183" s="20"/>
      <c r="K183" s="20"/>
      <c r="L183" s="20"/>
      <c r="M183" s="20"/>
    </row>
    <row r="184" spans="1:13" x14ac:dyDescent="0.3">
      <c r="A184" s="21" t="s">
        <v>198</v>
      </c>
      <c r="B184" s="21" t="s">
        <v>16</v>
      </c>
      <c r="C184" s="21" t="s">
        <v>17</v>
      </c>
      <c r="D184" s="36" t="s">
        <v>199</v>
      </c>
      <c r="E184" s="22"/>
      <c r="F184" s="22"/>
      <c r="G184" s="22"/>
      <c r="H184" s="22"/>
      <c r="I184" s="22"/>
      <c r="J184" s="22"/>
      <c r="K184" s="23">
        <f>K230</f>
        <v>1</v>
      </c>
      <c r="L184" s="23">
        <f>L230</f>
        <v>10491.1</v>
      </c>
      <c r="M184" s="23">
        <f>M230</f>
        <v>10491.1</v>
      </c>
    </row>
    <row r="185" spans="1:13" x14ac:dyDescent="0.3">
      <c r="A185" s="12" t="s">
        <v>200</v>
      </c>
      <c r="B185" s="13" t="s">
        <v>22</v>
      </c>
      <c r="C185" s="13" t="s">
        <v>23</v>
      </c>
      <c r="D185" s="24" t="s">
        <v>201</v>
      </c>
      <c r="E185" s="14"/>
      <c r="F185" s="14"/>
      <c r="G185" s="14"/>
      <c r="H185" s="14"/>
      <c r="I185" s="14"/>
      <c r="J185" s="14"/>
      <c r="K185" s="15">
        <f>K189</f>
        <v>10</v>
      </c>
      <c r="L185" s="15">
        <f>L189</f>
        <v>58.45</v>
      </c>
      <c r="M185" s="15">
        <f>M189</f>
        <v>584.5</v>
      </c>
    </row>
    <row r="186" spans="1:13" ht="122.4" x14ac:dyDescent="0.3">
      <c r="A186" s="14"/>
      <c r="B186" s="14"/>
      <c r="C186" s="14"/>
      <c r="D186" s="24" t="s">
        <v>202</v>
      </c>
      <c r="E186" s="14"/>
      <c r="F186" s="14"/>
      <c r="G186" s="14"/>
      <c r="H186" s="14"/>
      <c r="I186" s="14"/>
      <c r="J186" s="14"/>
      <c r="K186" s="14"/>
      <c r="L186" s="14"/>
      <c r="M186" s="14"/>
    </row>
    <row r="187" spans="1:13" x14ac:dyDescent="0.3">
      <c r="A187" s="14"/>
      <c r="B187" s="14"/>
      <c r="C187" s="14"/>
      <c r="D187" s="34"/>
      <c r="E187" s="13" t="s">
        <v>203</v>
      </c>
      <c r="F187" s="16">
        <v>1</v>
      </c>
      <c r="G187" s="17">
        <v>17.5</v>
      </c>
      <c r="H187" s="17">
        <v>0</v>
      </c>
      <c r="I187" s="17">
        <v>3.6</v>
      </c>
      <c r="J187" s="15">
        <f>OR(F187&lt;&gt;0,G187&lt;&gt;0,H187&lt;&gt;0,I187&lt;&gt;0)*(F187 + (F187 = 0))*(G187 + (G187 = 0))*(H187 + (H187 = 0))*(I187 + (I187 = 0))</f>
        <v>63</v>
      </c>
      <c r="K187" s="14"/>
      <c r="L187" s="14"/>
      <c r="M187" s="14"/>
    </row>
    <row r="188" spans="1:13" x14ac:dyDescent="0.3">
      <c r="A188" s="14"/>
      <c r="B188" s="14"/>
      <c r="C188" s="14"/>
      <c r="D188" s="34"/>
      <c r="E188" s="13" t="s">
        <v>86</v>
      </c>
      <c r="F188" s="16">
        <v>-53</v>
      </c>
      <c r="G188" s="17">
        <v>0</v>
      </c>
      <c r="H188" s="17">
        <v>0</v>
      </c>
      <c r="I188" s="17">
        <v>0</v>
      </c>
      <c r="J188" s="15">
        <f>OR(F188&lt;&gt;0,G188&lt;&gt;0,H188&lt;&gt;0,I188&lt;&gt;0)*(F188 + (F188 = 0))*(G188 + (G188 = 0))*(H188 + (H188 = 0))*(I188 + (I188 = 0))</f>
        <v>-53</v>
      </c>
      <c r="K188" s="14"/>
      <c r="L188" s="14"/>
      <c r="M188" s="14"/>
    </row>
    <row r="189" spans="1:13" x14ac:dyDescent="0.3">
      <c r="A189" s="14"/>
      <c r="B189" s="14"/>
      <c r="C189" s="14"/>
      <c r="D189" s="34"/>
      <c r="E189" s="14"/>
      <c r="F189" s="14"/>
      <c r="G189" s="14"/>
      <c r="H189" s="14"/>
      <c r="I189" s="14"/>
      <c r="J189" s="18" t="s">
        <v>204</v>
      </c>
      <c r="K189" s="19">
        <f>SUM(J187:J188)</f>
        <v>10</v>
      </c>
      <c r="L189" s="17">
        <v>58.45</v>
      </c>
      <c r="M189" s="19">
        <f>ROUND(K189*L189,2)</f>
        <v>584.5</v>
      </c>
    </row>
    <row r="190" spans="1:13" ht="0.9" customHeight="1" x14ac:dyDescent="0.3">
      <c r="A190" s="20"/>
      <c r="B190" s="20"/>
      <c r="C190" s="20"/>
      <c r="D190" s="35"/>
      <c r="E190" s="20"/>
      <c r="F190" s="20"/>
      <c r="G190" s="20"/>
      <c r="H190" s="20"/>
      <c r="I190" s="20"/>
      <c r="J190" s="20"/>
      <c r="K190" s="20"/>
      <c r="L190" s="20"/>
      <c r="M190" s="20"/>
    </row>
    <row r="191" spans="1:13" x14ac:dyDescent="0.3">
      <c r="A191" s="12" t="s">
        <v>205</v>
      </c>
      <c r="B191" s="13" t="s">
        <v>22</v>
      </c>
      <c r="C191" s="13" t="s">
        <v>23</v>
      </c>
      <c r="D191" s="24" t="s">
        <v>206</v>
      </c>
      <c r="E191" s="14"/>
      <c r="F191" s="14"/>
      <c r="G191" s="14"/>
      <c r="H191" s="14"/>
      <c r="I191" s="14"/>
      <c r="J191" s="14"/>
      <c r="K191" s="15">
        <f>K198</f>
        <v>21.46</v>
      </c>
      <c r="L191" s="15">
        <f>L198</f>
        <v>58.45</v>
      </c>
      <c r="M191" s="15">
        <f>M198</f>
        <v>1254.3399999999999</v>
      </c>
    </row>
    <row r="192" spans="1:13" ht="122.4" x14ac:dyDescent="0.3">
      <c r="A192" s="14"/>
      <c r="B192" s="14"/>
      <c r="C192" s="14"/>
      <c r="D192" s="24" t="s">
        <v>207</v>
      </c>
      <c r="E192" s="14"/>
      <c r="F192" s="14"/>
      <c r="G192" s="14"/>
      <c r="H192" s="14"/>
      <c r="I192" s="14"/>
      <c r="J192" s="14"/>
      <c r="K192" s="14"/>
      <c r="L192" s="14"/>
      <c r="M192" s="14"/>
    </row>
    <row r="193" spans="1:13" x14ac:dyDescent="0.3">
      <c r="A193" s="14"/>
      <c r="B193" s="14"/>
      <c r="C193" s="14"/>
      <c r="D193" s="34"/>
      <c r="E193" s="13" t="s">
        <v>208</v>
      </c>
      <c r="F193" s="16">
        <v>1</v>
      </c>
      <c r="G193" s="17">
        <v>4.2</v>
      </c>
      <c r="H193" s="17">
        <v>0</v>
      </c>
      <c r="I193" s="17">
        <v>4.7</v>
      </c>
      <c r="J193" s="15">
        <f>OR(F193&lt;&gt;0,G193&lt;&gt;0,H193&lt;&gt;0,I193&lt;&gt;0)*(F193 + (F193 = 0))*(G193 + (G193 = 0))*(H193 + (H193 = 0))*(I193 + (I193 = 0))</f>
        <v>19.739999999999998</v>
      </c>
      <c r="K193" s="14"/>
      <c r="L193" s="14"/>
      <c r="M193" s="14"/>
    </row>
    <row r="194" spans="1:13" x14ac:dyDescent="0.3">
      <c r="A194" s="14"/>
      <c r="B194" s="14"/>
      <c r="C194" s="14"/>
      <c r="D194" s="34"/>
      <c r="E194" s="13" t="s">
        <v>209</v>
      </c>
      <c r="F194" s="16">
        <v>7</v>
      </c>
      <c r="G194" s="17">
        <v>1.5</v>
      </c>
      <c r="H194" s="17">
        <v>0</v>
      </c>
      <c r="I194" s="17">
        <v>1</v>
      </c>
      <c r="J194" s="15">
        <f>OR(F194&lt;&gt;0,G194&lt;&gt;0,H194&lt;&gt;0,I194&lt;&gt;0)*(F194 + (F194 = 0))*(G194 + (G194 = 0))*(H194 + (H194 = 0))*(I194 + (I194 = 0))</f>
        <v>10.5</v>
      </c>
      <c r="K194" s="14"/>
      <c r="L194" s="14"/>
      <c r="M194" s="14"/>
    </row>
    <row r="195" spans="1:13" x14ac:dyDescent="0.3">
      <c r="A195" s="14"/>
      <c r="B195" s="14"/>
      <c r="C195" s="14"/>
      <c r="D195" s="34"/>
      <c r="E195" s="13" t="s">
        <v>210</v>
      </c>
      <c r="F195" s="16">
        <v>2</v>
      </c>
      <c r="G195" s="17">
        <v>1</v>
      </c>
      <c r="H195" s="17">
        <v>0</v>
      </c>
      <c r="I195" s="17">
        <v>2.2000000000000002</v>
      </c>
      <c r="J195" s="15">
        <f>OR(F195&lt;&gt;0,G195&lt;&gt;0,H195&lt;&gt;0,I195&lt;&gt;0)*(F195 + (F195 = 0))*(G195 + (G195 = 0))*(H195 + (H195 = 0))*(I195 + (I195 = 0))</f>
        <v>4.4000000000000004</v>
      </c>
      <c r="K195" s="14"/>
      <c r="L195" s="14"/>
      <c r="M195" s="14"/>
    </row>
    <row r="196" spans="1:13" x14ac:dyDescent="0.3">
      <c r="A196" s="14"/>
      <c r="B196" s="14"/>
      <c r="C196" s="14"/>
      <c r="D196" s="34"/>
      <c r="E196" s="13" t="s">
        <v>211</v>
      </c>
      <c r="F196" s="16"/>
      <c r="G196" s="17"/>
      <c r="H196" s="17"/>
      <c r="I196" s="17"/>
      <c r="J196" s="15">
        <f>OR(F196&lt;&gt;0,G196&lt;&gt;0,H196&lt;&gt;0,I196&lt;&gt;0)*(F196 + (F196 = 0))*(G196 + (G196 = 0))*(H196 + (H196 = 0))*(I196 + (I196 = 0))</f>
        <v>0</v>
      </c>
      <c r="K196" s="14"/>
      <c r="L196" s="14"/>
      <c r="M196" s="14"/>
    </row>
    <row r="197" spans="1:13" x14ac:dyDescent="0.3">
      <c r="A197" s="14"/>
      <c r="B197" s="14"/>
      <c r="C197" s="14"/>
      <c r="D197" s="34"/>
      <c r="E197" s="13" t="s">
        <v>86</v>
      </c>
      <c r="F197" s="16">
        <v>-13.18</v>
      </c>
      <c r="G197" s="17">
        <v>0</v>
      </c>
      <c r="H197" s="17">
        <v>0</v>
      </c>
      <c r="I197" s="17">
        <v>0</v>
      </c>
      <c r="J197" s="15">
        <f>OR(F197&lt;&gt;0,G197&lt;&gt;0,H197&lt;&gt;0,I197&lt;&gt;0)*(F197 + (F197 = 0))*(G197 + (G197 = 0))*(H197 + (H197 = 0))*(I197 + (I197 = 0))</f>
        <v>-13.18</v>
      </c>
      <c r="K197" s="14"/>
      <c r="L197" s="14"/>
      <c r="M197" s="14"/>
    </row>
    <row r="198" spans="1:13" x14ac:dyDescent="0.3">
      <c r="A198" s="14"/>
      <c r="B198" s="14"/>
      <c r="C198" s="14"/>
      <c r="D198" s="34"/>
      <c r="E198" s="14"/>
      <c r="F198" s="14"/>
      <c r="G198" s="14"/>
      <c r="H198" s="14"/>
      <c r="I198" s="14"/>
      <c r="J198" s="18" t="s">
        <v>212</v>
      </c>
      <c r="K198" s="19">
        <f>SUM(J193:J197)</f>
        <v>21.46</v>
      </c>
      <c r="L198" s="17">
        <v>58.45</v>
      </c>
      <c r="M198" s="19">
        <f>ROUND(K198*L198,2)</f>
        <v>1254.3399999999999</v>
      </c>
    </row>
    <row r="199" spans="1:13" ht="0.9" customHeight="1" x14ac:dyDescent="0.3">
      <c r="A199" s="20"/>
      <c r="B199" s="20"/>
      <c r="C199" s="20"/>
      <c r="D199" s="35"/>
      <c r="E199" s="20"/>
      <c r="F199" s="20"/>
      <c r="G199" s="20"/>
      <c r="H199" s="20"/>
      <c r="I199" s="20"/>
      <c r="J199" s="20"/>
      <c r="K199" s="20"/>
      <c r="L199" s="20"/>
      <c r="M199" s="20"/>
    </row>
    <row r="200" spans="1:13" x14ac:dyDescent="0.3">
      <c r="A200" s="12" t="s">
        <v>213</v>
      </c>
      <c r="B200" s="13" t="s">
        <v>22</v>
      </c>
      <c r="C200" s="13" t="s">
        <v>42</v>
      </c>
      <c r="D200" s="24" t="s">
        <v>214</v>
      </c>
      <c r="E200" s="14"/>
      <c r="F200" s="14"/>
      <c r="G200" s="14"/>
      <c r="H200" s="14"/>
      <c r="I200" s="14"/>
      <c r="J200" s="14"/>
      <c r="K200" s="15">
        <f>K203</f>
        <v>12</v>
      </c>
      <c r="L200" s="15">
        <f>L203</f>
        <v>112.39</v>
      </c>
      <c r="M200" s="15">
        <f>M203</f>
        <v>1348.68</v>
      </c>
    </row>
    <row r="201" spans="1:13" ht="51" x14ac:dyDescent="0.3">
      <c r="A201" s="14"/>
      <c r="B201" s="14"/>
      <c r="C201" s="14"/>
      <c r="D201" s="24" t="s">
        <v>215</v>
      </c>
      <c r="E201" s="14"/>
      <c r="F201" s="14"/>
      <c r="G201" s="14"/>
      <c r="H201" s="14"/>
      <c r="I201" s="14"/>
      <c r="J201" s="14"/>
      <c r="K201" s="14"/>
      <c r="L201" s="14"/>
      <c r="M201" s="14"/>
    </row>
    <row r="202" spans="1:13" x14ac:dyDescent="0.3">
      <c r="A202" s="14"/>
      <c r="B202" s="14"/>
      <c r="C202" s="14"/>
      <c r="D202" s="34"/>
      <c r="E202" s="13" t="s">
        <v>216</v>
      </c>
      <c r="F202" s="16">
        <v>12</v>
      </c>
      <c r="G202" s="17">
        <v>0</v>
      </c>
      <c r="H202" s="17">
        <v>0</v>
      </c>
      <c r="I202" s="17">
        <v>0</v>
      </c>
      <c r="J202" s="15">
        <f>OR(F202&lt;&gt;0,G202&lt;&gt;0,H202&lt;&gt;0,I202&lt;&gt;0)*(F202 + (F202 = 0))*(G202 + (G202 = 0))*(H202 + (H202 = 0))*(I202 + (I202 = 0))</f>
        <v>12</v>
      </c>
      <c r="K202" s="14"/>
      <c r="L202" s="14"/>
      <c r="M202" s="14"/>
    </row>
    <row r="203" spans="1:13" x14ac:dyDescent="0.3">
      <c r="A203" s="14"/>
      <c r="B203" s="14"/>
      <c r="C203" s="14"/>
      <c r="D203" s="34"/>
      <c r="E203" s="14"/>
      <c r="F203" s="14"/>
      <c r="G203" s="14"/>
      <c r="H203" s="14"/>
      <c r="I203" s="14"/>
      <c r="J203" s="18" t="s">
        <v>217</v>
      </c>
      <c r="K203" s="19">
        <f>J202</f>
        <v>12</v>
      </c>
      <c r="L203" s="17">
        <v>112.39</v>
      </c>
      <c r="M203" s="19">
        <f>ROUND(K203*L203,2)</f>
        <v>1348.68</v>
      </c>
    </row>
    <row r="204" spans="1:13" ht="0.9" customHeight="1" x14ac:dyDescent="0.3">
      <c r="A204" s="20"/>
      <c r="B204" s="20"/>
      <c r="C204" s="20"/>
      <c r="D204" s="35"/>
      <c r="E204" s="20"/>
      <c r="F204" s="20"/>
      <c r="G204" s="20"/>
      <c r="H204" s="20"/>
      <c r="I204" s="20"/>
      <c r="J204" s="20"/>
      <c r="K204" s="20"/>
      <c r="L204" s="20"/>
      <c r="M204" s="20"/>
    </row>
    <row r="205" spans="1:13" x14ac:dyDescent="0.3">
      <c r="A205" s="12" t="s">
        <v>218</v>
      </c>
      <c r="B205" s="13" t="s">
        <v>22</v>
      </c>
      <c r="C205" s="13" t="s">
        <v>23</v>
      </c>
      <c r="D205" s="24" t="s">
        <v>219</v>
      </c>
      <c r="E205" s="14"/>
      <c r="F205" s="14"/>
      <c r="G205" s="14"/>
      <c r="H205" s="14"/>
      <c r="I205" s="14"/>
      <c r="J205" s="14"/>
      <c r="K205" s="15">
        <f>K208</f>
        <v>31.5</v>
      </c>
      <c r="L205" s="15">
        <f>L208</f>
        <v>50.1</v>
      </c>
      <c r="M205" s="15">
        <f>M208</f>
        <v>1578.15</v>
      </c>
    </row>
    <row r="206" spans="1:13" ht="132.6" x14ac:dyDescent="0.3">
      <c r="A206" s="14"/>
      <c r="B206" s="14"/>
      <c r="C206" s="14"/>
      <c r="D206" s="24" t="s">
        <v>220</v>
      </c>
      <c r="E206" s="14"/>
      <c r="F206" s="14"/>
      <c r="G206" s="14"/>
      <c r="H206" s="14"/>
      <c r="I206" s="14"/>
      <c r="J206" s="14"/>
      <c r="K206" s="14"/>
      <c r="L206" s="14"/>
      <c r="M206" s="14"/>
    </row>
    <row r="207" spans="1:13" x14ac:dyDescent="0.3">
      <c r="A207" s="14"/>
      <c r="B207" s="14"/>
      <c r="C207" s="14"/>
      <c r="D207" s="34"/>
      <c r="E207" s="13" t="s">
        <v>221</v>
      </c>
      <c r="F207" s="16">
        <v>1</v>
      </c>
      <c r="G207" s="17">
        <v>9</v>
      </c>
      <c r="H207" s="17">
        <v>0</v>
      </c>
      <c r="I207" s="17">
        <v>3.5</v>
      </c>
      <c r="J207" s="15">
        <f>OR(F207&lt;&gt;0,G207&lt;&gt;0,H207&lt;&gt;0,I207&lt;&gt;0)*(F207 + (F207 = 0))*(G207 + (G207 = 0))*(H207 + (H207 = 0))*(I207 + (I207 = 0))</f>
        <v>31.5</v>
      </c>
      <c r="K207" s="14"/>
      <c r="L207" s="14"/>
      <c r="M207" s="14"/>
    </row>
    <row r="208" spans="1:13" x14ac:dyDescent="0.3">
      <c r="A208" s="14"/>
      <c r="B208" s="14"/>
      <c r="C208" s="14"/>
      <c r="D208" s="34"/>
      <c r="E208" s="14"/>
      <c r="F208" s="14"/>
      <c r="G208" s="14"/>
      <c r="H208" s="14"/>
      <c r="I208" s="14"/>
      <c r="J208" s="18" t="s">
        <v>222</v>
      </c>
      <c r="K208" s="19">
        <f>J207</f>
        <v>31.5</v>
      </c>
      <c r="L208" s="17">
        <v>50.1</v>
      </c>
      <c r="M208" s="19">
        <f>ROUND(K208*L208,2)</f>
        <v>1578.15</v>
      </c>
    </row>
    <row r="209" spans="1:13" ht="0.9" customHeight="1" x14ac:dyDescent="0.3">
      <c r="A209" s="20"/>
      <c r="B209" s="20"/>
      <c r="C209" s="20"/>
      <c r="D209" s="35"/>
      <c r="E209" s="20"/>
      <c r="F209" s="20"/>
      <c r="G209" s="20"/>
      <c r="H209" s="20"/>
      <c r="I209" s="20"/>
      <c r="J209" s="20"/>
      <c r="K209" s="20"/>
      <c r="L209" s="20"/>
      <c r="M209" s="20"/>
    </row>
    <row r="210" spans="1:13" x14ac:dyDescent="0.3">
      <c r="A210" s="12" t="s">
        <v>223</v>
      </c>
      <c r="B210" s="13" t="s">
        <v>22</v>
      </c>
      <c r="C210" s="13" t="s">
        <v>23</v>
      </c>
      <c r="D210" s="24" t="s">
        <v>224</v>
      </c>
      <c r="E210" s="14"/>
      <c r="F210" s="14"/>
      <c r="G210" s="14"/>
      <c r="H210" s="14"/>
      <c r="I210" s="14"/>
      <c r="J210" s="14"/>
      <c r="K210" s="15">
        <f>K213</f>
        <v>30</v>
      </c>
      <c r="L210" s="15">
        <f>L213</f>
        <v>47.63</v>
      </c>
      <c r="M210" s="15">
        <f>M213</f>
        <v>1428.9</v>
      </c>
    </row>
    <row r="211" spans="1:13" ht="102" x14ac:dyDescent="0.3">
      <c r="A211" s="14"/>
      <c r="B211" s="14"/>
      <c r="C211" s="14"/>
      <c r="D211" s="24" t="s">
        <v>225</v>
      </c>
      <c r="E211" s="14"/>
      <c r="F211" s="14"/>
      <c r="G211" s="14"/>
      <c r="H211" s="14"/>
      <c r="I211" s="14"/>
      <c r="J211" s="14"/>
      <c r="K211" s="14"/>
      <c r="L211" s="14"/>
      <c r="M211" s="14"/>
    </row>
    <row r="212" spans="1:13" x14ac:dyDescent="0.3">
      <c r="A212" s="14"/>
      <c r="B212" s="14"/>
      <c r="C212" s="14"/>
      <c r="D212" s="34"/>
      <c r="E212" s="13" t="s">
        <v>226</v>
      </c>
      <c r="F212" s="16">
        <v>30</v>
      </c>
      <c r="G212" s="17">
        <v>0</v>
      </c>
      <c r="H212" s="17">
        <v>0</v>
      </c>
      <c r="I212" s="17">
        <v>0</v>
      </c>
      <c r="J212" s="15">
        <f>OR(F212&lt;&gt;0,G212&lt;&gt;0,H212&lt;&gt;0,I212&lt;&gt;0)*(F212 + (F212 = 0))*(G212 + (G212 = 0))*(H212 + (H212 = 0))*(I212 + (I212 = 0))</f>
        <v>30</v>
      </c>
      <c r="K212" s="14"/>
      <c r="L212" s="14"/>
      <c r="M212" s="14"/>
    </row>
    <row r="213" spans="1:13" x14ac:dyDescent="0.3">
      <c r="A213" s="14"/>
      <c r="B213" s="14"/>
      <c r="C213" s="14"/>
      <c r="D213" s="34"/>
      <c r="E213" s="14"/>
      <c r="F213" s="14"/>
      <c r="G213" s="14"/>
      <c r="H213" s="14"/>
      <c r="I213" s="14"/>
      <c r="J213" s="18" t="s">
        <v>227</v>
      </c>
      <c r="K213" s="19">
        <f>J212</f>
        <v>30</v>
      </c>
      <c r="L213" s="17">
        <v>47.63</v>
      </c>
      <c r="M213" s="19">
        <f>ROUND(K213*L213,2)</f>
        <v>1428.9</v>
      </c>
    </row>
    <row r="214" spans="1:13" ht="0.9" customHeight="1" x14ac:dyDescent="0.3">
      <c r="A214" s="20"/>
      <c r="B214" s="20"/>
      <c r="C214" s="20"/>
      <c r="D214" s="35"/>
      <c r="E214" s="20"/>
      <c r="F214" s="20"/>
      <c r="G214" s="20"/>
      <c r="H214" s="20"/>
      <c r="I214" s="20"/>
      <c r="J214" s="20"/>
      <c r="K214" s="20"/>
      <c r="L214" s="20"/>
      <c r="M214" s="20"/>
    </row>
    <row r="215" spans="1:13" x14ac:dyDescent="0.3">
      <c r="A215" s="12" t="s">
        <v>228</v>
      </c>
      <c r="B215" s="13" t="s">
        <v>22</v>
      </c>
      <c r="C215" s="13" t="s">
        <v>42</v>
      </c>
      <c r="D215" s="24" t="s">
        <v>229</v>
      </c>
      <c r="E215" s="14"/>
      <c r="F215" s="14"/>
      <c r="G215" s="14"/>
      <c r="H215" s="14"/>
      <c r="I215" s="14"/>
      <c r="J215" s="14"/>
      <c r="K215" s="15">
        <f>K218</f>
        <v>1</v>
      </c>
      <c r="L215" s="15">
        <f>L218</f>
        <v>773.18</v>
      </c>
      <c r="M215" s="15">
        <f>M218</f>
        <v>773.18</v>
      </c>
    </row>
    <row r="216" spans="1:13" ht="102" x14ac:dyDescent="0.3">
      <c r="A216" s="14"/>
      <c r="B216" s="14"/>
      <c r="C216" s="14"/>
      <c r="D216" s="24" t="s">
        <v>230</v>
      </c>
      <c r="E216" s="14"/>
      <c r="F216" s="14"/>
      <c r="G216" s="14"/>
      <c r="H216" s="14"/>
      <c r="I216" s="14"/>
      <c r="J216" s="14"/>
      <c r="K216" s="14"/>
      <c r="L216" s="14"/>
      <c r="M216" s="14"/>
    </row>
    <row r="217" spans="1:13" x14ac:dyDescent="0.3">
      <c r="A217" s="14"/>
      <c r="B217" s="14"/>
      <c r="C217" s="14"/>
      <c r="D217" s="34"/>
      <c r="E217" s="13" t="s">
        <v>231</v>
      </c>
      <c r="F217" s="16">
        <v>1</v>
      </c>
      <c r="G217" s="17">
        <v>0</v>
      </c>
      <c r="H217" s="17">
        <v>0</v>
      </c>
      <c r="I217" s="17">
        <v>0</v>
      </c>
      <c r="J217" s="15">
        <f>OR(F217&lt;&gt;0,G217&lt;&gt;0,H217&lt;&gt;0,I217&lt;&gt;0)*(F217 + (F217 = 0))*(G217 + (G217 = 0))*(H217 + (H217 = 0))*(I217 + (I217 = 0))</f>
        <v>1</v>
      </c>
      <c r="K217" s="14"/>
      <c r="L217" s="14"/>
      <c r="M217" s="14"/>
    </row>
    <row r="218" spans="1:13" x14ac:dyDescent="0.3">
      <c r="A218" s="14"/>
      <c r="B218" s="14"/>
      <c r="C218" s="14"/>
      <c r="D218" s="34"/>
      <c r="E218" s="14"/>
      <c r="F218" s="14"/>
      <c r="G218" s="14"/>
      <c r="H218" s="14"/>
      <c r="I218" s="14"/>
      <c r="J218" s="18" t="s">
        <v>232</v>
      </c>
      <c r="K218" s="19">
        <f>J217</f>
        <v>1</v>
      </c>
      <c r="L218" s="17">
        <v>773.18</v>
      </c>
      <c r="M218" s="19">
        <f>ROUND(K218*L218,2)</f>
        <v>773.18</v>
      </c>
    </row>
    <row r="219" spans="1:13" ht="0.9" customHeight="1" x14ac:dyDescent="0.3">
      <c r="A219" s="20"/>
      <c r="B219" s="20"/>
      <c r="C219" s="20"/>
      <c r="D219" s="35"/>
      <c r="E219" s="20"/>
      <c r="F219" s="20"/>
      <c r="G219" s="20"/>
      <c r="H219" s="20"/>
      <c r="I219" s="20"/>
      <c r="J219" s="20"/>
      <c r="K219" s="20"/>
      <c r="L219" s="20"/>
      <c r="M219" s="20"/>
    </row>
    <row r="220" spans="1:13" x14ac:dyDescent="0.3">
      <c r="A220" s="12" t="s">
        <v>233</v>
      </c>
      <c r="B220" s="13" t="s">
        <v>22</v>
      </c>
      <c r="C220" s="13" t="s">
        <v>23</v>
      </c>
      <c r="D220" s="24" t="s">
        <v>234</v>
      </c>
      <c r="E220" s="14"/>
      <c r="F220" s="14"/>
      <c r="G220" s="14"/>
      <c r="H220" s="14"/>
      <c r="I220" s="14"/>
      <c r="J220" s="14"/>
      <c r="K220" s="15">
        <f>K223</f>
        <v>60</v>
      </c>
      <c r="L220" s="15">
        <f>L223</f>
        <v>34.76</v>
      </c>
      <c r="M220" s="15">
        <f>M223</f>
        <v>2085.6</v>
      </c>
    </row>
    <row r="221" spans="1:13" ht="122.4" x14ac:dyDescent="0.3">
      <c r="A221" s="14"/>
      <c r="B221" s="14"/>
      <c r="C221" s="14"/>
      <c r="D221" s="24" t="s">
        <v>235</v>
      </c>
      <c r="E221" s="14"/>
      <c r="F221" s="14"/>
      <c r="G221" s="14"/>
      <c r="H221" s="14"/>
      <c r="I221" s="14"/>
      <c r="J221" s="14"/>
      <c r="K221" s="14"/>
      <c r="L221" s="14"/>
      <c r="M221" s="14"/>
    </row>
    <row r="222" spans="1:13" x14ac:dyDescent="0.3">
      <c r="A222" s="14"/>
      <c r="B222" s="14"/>
      <c r="C222" s="14"/>
      <c r="D222" s="34"/>
      <c r="E222" s="13" t="s">
        <v>17</v>
      </c>
      <c r="F222" s="16">
        <v>60</v>
      </c>
      <c r="G222" s="17">
        <v>0</v>
      </c>
      <c r="H222" s="17">
        <v>0</v>
      </c>
      <c r="I222" s="17">
        <v>0</v>
      </c>
      <c r="J222" s="15">
        <f>OR(F222&lt;&gt;0,G222&lt;&gt;0,H222&lt;&gt;0,I222&lt;&gt;0)*(F222 + (F222 = 0))*(G222 + (G222 = 0))*(H222 + (H222 = 0))*(I222 + (I222 = 0))</f>
        <v>60</v>
      </c>
      <c r="K222" s="14"/>
      <c r="L222" s="14"/>
      <c r="M222" s="14"/>
    </row>
    <row r="223" spans="1:13" x14ac:dyDescent="0.3">
      <c r="A223" s="14"/>
      <c r="B223" s="14"/>
      <c r="C223" s="14"/>
      <c r="D223" s="34"/>
      <c r="E223" s="14"/>
      <c r="F223" s="14"/>
      <c r="G223" s="14"/>
      <c r="H223" s="14"/>
      <c r="I223" s="14"/>
      <c r="J223" s="18" t="s">
        <v>236</v>
      </c>
      <c r="K223" s="19">
        <f>J222</f>
        <v>60</v>
      </c>
      <c r="L223" s="17">
        <v>34.76</v>
      </c>
      <c r="M223" s="19">
        <f>ROUND(K223*L223,2)</f>
        <v>2085.6</v>
      </c>
    </row>
    <row r="224" spans="1:13" ht="0.9" customHeight="1" x14ac:dyDescent="0.3">
      <c r="A224" s="20"/>
      <c r="B224" s="20"/>
      <c r="C224" s="20"/>
      <c r="D224" s="35"/>
      <c r="E224" s="20"/>
      <c r="F224" s="20"/>
      <c r="G224" s="20"/>
      <c r="H224" s="20"/>
      <c r="I224" s="20"/>
      <c r="J224" s="20"/>
      <c r="K224" s="20"/>
      <c r="L224" s="20"/>
      <c r="M224" s="20"/>
    </row>
    <row r="225" spans="1:13" ht="20.399999999999999" x14ac:dyDescent="0.3">
      <c r="A225" s="12" t="s">
        <v>237</v>
      </c>
      <c r="B225" s="13" t="s">
        <v>22</v>
      </c>
      <c r="C225" s="13" t="s">
        <v>89</v>
      </c>
      <c r="D225" s="24" t="s">
        <v>238</v>
      </c>
      <c r="E225" s="14"/>
      <c r="F225" s="14"/>
      <c r="G225" s="14"/>
      <c r="H225" s="14"/>
      <c r="I225" s="14"/>
      <c r="J225" s="14"/>
      <c r="K225" s="15">
        <f>K228</f>
        <v>75</v>
      </c>
      <c r="L225" s="15">
        <f>L228</f>
        <v>19.170000000000002</v>
      </c>
      <c r="M225" s="15">
        <f>M228</f>
        <v>1437.75</v>
      </c>
    </row>
    <row r="226" spans="1:13" ht="71.400000000000006" x14ac:dyDescent="0.3">
      <c r="A226" s="14"/>
      <c r="B226" s="14"/>
      <c r="C226" s="14"/>
      <c r="D226" s="24" t="s">
        <v>239</v>
      </c>
      <c r="E226" s="14"/>
      <c r="F226" s="14"/>
      <c r="G226" s="14"/>
      <c r="H226" s="14"/>
      <c r="I226" s="14"/>
      <c r="J226" s="14"/>
      <c r="K226" s="14"/>
      <c r="L226" s="14"/>
      <c r="M226" s="14"/>
    </row>
    <row r="227" spans="1:13" x14ac:dyDescent="0.3">
      <c r="A227" s="14"/>
      <c r="B227" s="14"/>
      <c r="C227" s="14"/>
      <c r="D227" s="34"/>
      <c r="E227" s="13" t="s">
        <v>226</v>
      </c>
      <c r="F227" s="16">
        <v>1</v>
      </c>
      <c r="G227" s="17">
        <v>25</v>
      </c>
      <c r="H227" s="17">
        <v>0</v>
      </c>
      <c r="I227" s="17">
        <v>3</v>
      </c>
      <c r="J227" s="15">
        <f>OR(F227&lt;&gt;0,G227&lt;&gt;0,H227&lt;&gt;0,I227&lt;&gt;0)*(F227 + (F227 = 0))*(G227 + (G227 = 0))*(H227 + (H227 = 0))*(I227 + (I227 = 0))</f>
        <v>75</v>
      </c>
      <c r="K227" s="14"/>
      <c r="L227" s="14"/>
      <c r="M227" s="14"/>
    </row>
    <row r="228" spans="1:13" x14ac:dyDescent="0.3">
      <c r="A228" s="14"/>
      <c r="B228" s="14"/>
      <c r="C228" s="14"/>
      <c r="D228" s="34"/>
      <c r="E228" s="14"/>
      <c r="F228" s="14"/>
      <c r="G228" s="14"/>
      <c r="H228" s="14"/>
      <c r="I228" s="14"/>
      <c r="J228" s="18" t="s">
        <v>240</v>
      </c>
      <c r="K228" s="19">
        <f>J227</f>
        <v>75</v>
      </c>
      <c r="L228" s="17">
        <v>19.170000000000002</v>
      </c>
      <c r="M228" s="19">
        <f>ROUND(K228*L228,2)</f>
        <v>1437.75</v>
      </c>
    </row>
    <row r="229" spans="1:13" ht="0.9" customHeight="1" x14ac:dyDescent="0.3">
      <c r="A229" s="20"/>
      <c r="B229" s="20"/>
      <c r="C229" s="20"/>
      <c r="D229" s="35"/>
      <c r="E229" s="20"/>
      <c r="F229" s="20"/>
      <c r="G229" s="20"/>
      <c r="H229" s="20"/>
      <c r="I229" s="20"/>
      <c r="J229" s="20"/>
      <c r="K229" s="20"/>
      <c r="L229" s="20"/>
      <c r="M229" s="20"/>
    </row>
    <row r="230" spans="1:13" x14ac:dyDescent="0.3">
      <c r="A230" s="14"/>
      <c r="B230" s="14"/>
      <c r="C230" s="14"/>
      <c r="D230" s="34"/>
      <c r="E230" s="14"/>
      <c r="F230" s="14"/>
      <c r="G230" s="14"/>
      <c r="H230" s="14"/>
      <c r="I230" s="14"/>
      <c r="J230" s="18" t="s">
        <v>241</v>
      </c>
      <c r="K230" s="17">
        <v>1</v>
      </c>
      <c r="L230" s="19">
        <f>M185+M191+M200+M205+M210+M215+M220+M225</f>
        <v>10491.1</v>
      </c>
      <c r="M230" s="19">
        <f>ROUND(K230*L230,2)</f>
        <v>10491.1</v>
      </c>
    </row>
    <row r="231" spans="1:13" ht="0.9" customHeight="1" x14ac:dyDescent="0.3">
      <c r="A231" s="20"/>
      <c r="B231" s="20"/>
      <c r="C231" s="20"/>
      <c r="D231" s="35"/>
      <c r="E231" s="20"/>
      <c r="F231" s="20"/>
      <c r="G231" s="20"/>
      <c r="H231" s="20"/>
      <c r="I231" s="20"/>
      <c r="J231" s="20"/>
      <c r="K231" s="20"/>
      <c r="L231" s="20"/>
      <c r="M231" s="20"/>
    </row>
    <row r="232" spans="1:13" x14ac:dyDescent="0.3">
      <c r="A232" s="21" t="s">
        <v>242</v>
      </c>
      <c r="B232" s="21" t="s">
        <v>16</v>
      </c>
      <c r="C232" s="21" t="s">
        <v>17</v>
      </c>
      <c r="D232" s="36" t="s">
        <v>243</v>
      </c>
      <c r="E232" s="22"/>
      <c r="F232" s="22"/>
      <c r="G232" s="22"/>
      <c r="H232" s="22"/>
      <c r="I232" s="22"/>
      <c r="J232" s="22"/>
      <c r="K232" s="23">
        <f>K248</f>
        <v>1</v>
      </c>
      <c r="L232" s="23">
        <f>L248</f>
        <v>13805.45</v>
      </c>
      <c r="M232" s="23">
        <f>M248</f>
        <v>13805.45</v>
      </c>
    </row>
    <row r="233" spans="1:13" x14ac:dyDescent="0.3">
      <c r="A233" s="12" t="s">
        <v>244</v>
      </c>
      <c r="B233" s="13" t="s">
        <v>22</v>
      </c>
      <c r="C233" s="13" t="s">
        <v>23</v>
      </c>
      <c r="D233" s="24" t="s">
        <v>245</v>
      </c>
      <c r="E233" s="14"/>
      <c r="F233" s="14"/>
      <c r="G233" s="14"/>
      <c r="H233" s="14"/>
      <c r="I233" s="14"/>
      <c r="J233" s="14"/>
      <c r="K233" s="15">
        <f>K236</f>
        <v>169.6</v>
      </c>
      <c r="L233" s="15">
        <f>L236</f>
        <v>17.32</v>
      </c>
      <c r="M233" s="15">
        <f>M236</f>
        <v>2937.47</v>
      </c>
    </row>
    <row r="234" spans="1:13" ht="71.400000000000006" x14ac:dyDescent="0.3">
      <c r="A234" s="14"/>
      <c r="B234" s="14"/>
      <c r="C234" s="14"/>
      <c r="D234" s="24" t="s">
        <v>246</v>
      </c>
      <c r="E234" s="14"/>
      <c r="F234" s="14"/>
      <c r="G234" s="14"/>
      <c r="H234" s="14"/>
      <c r="I234" s="14"/>
      <c r="J234" s="14"/>
      <c r="K234" s="14"/>
      <c r="L234" s="14"/>
      <c r="M234" s="14"/>
    </row>
    <row r="235" spans="1:13" x14ac:dyDescent="0.3">
      <c r="A235" s="14"/>
      <c r="B235" s="14"/>
      <c r="C235" s="14"/>
      <c r="D235" s="34"/>
      <c r="E235" s="13" t="s">
        <v>247</v>
      </c>
      <c r="F235" s="16">
        <v>1</v>
      </c>
      <c r="G235" s="17">
        <v>53</v>
      </c>
      <c r="H235" s="17">
        <v>0</v>
      </c>
      <c r="I235" s="17">
        <v>3.2</v>
      </c>
      <c r="J235" s="15">
        <f>OR(F235&lt;&gt;0,G235&lt;&gt;0,H235&lt;&gt;0,I235&lt;&gt;0)*(F235 + (F235 = 0))*(G235 + (G235 = 0))*(H235 + (H235 = 0))*(I235 + (I235 = 0))</f>
        <v>169.6</v>
      </c>
      <c r="K235" s="14"/>
      <c r="L235" s="14"/>
      <c r="M235" s="14"/>
    </row>
    <row r="236" spans="1:13" x14ac:dyDescent="0.3">
      <c r="A236" s="14"/>
      <c r="B236" s="14"/>
      <c r="C236" s="14"/>
      <c r="D236" s="34"/>
      <c r="E236" s="14"/>
      <c r="F236" s="14"/>
      <c r="G236" s="14"/>
      <c r="H236" s="14"/>
      <c r="I236" s="14"/>
      <c r="J236" s="18" t="s">
        <v>248</v>
      </c>
      <c r="K236" s="19">
        <f>J235</f>
        <v>169.6</v>
      </c>
      <c r="L236" s="17">
        <v>17.32</v>
      </c>
      <c r="M236" s="19">
        <f>ROUND(K236*L236,2)</f>
        <v>2937.47</v>
      </c>
    </row>
    <row r="237" spans="1:13" ht="0.9" customHeight="1" x14ac:dyDescent="0.3">
      <c r="A237" s="20"/>
      <c r="B237" s="20"/>
      <c r="C237" s="20"/>
      <c r="D237" s="35"/>
      <c r="E237" s="20"/>
      <c r="F237" s="20"/>
      <c r="G237" s="20"/>
      <c r="H237" s="20"/>
      <c r="I237" s="20"/>
      <c r="J237" s="20"/>
      <c r="K237" s="20"/>
      <c r="L237" s="20"/>
      <c r="M237" s="20"/>
    </row>
    <row r="238" spans="1:13" ht="20.399999999999999" x14ac:dyDescent="0.3">
      <c r="A238" s="12" t="s">
        <v>249</v>
      </c>
      <c r="B238" s="13" t="s">
        <v>22</v>
      </c>
      <c r="C238" s="13" t="s">
        <v>23</v>
      </c>
      <c r="D238" s="24" t="s">
        <v>250</v>
      </c>
      <c r="E238" s="14"/>
      <c r="F238" s="14"/>
      <c r="G238" s="14"/>
      <c r="H238" s="14"/>
      <c r="I238" s="14"/>
      <c r="J238" s="14"/>
      <c r="K238" s="15">
        <f>K241</f>
        <v>567</v>
      </c>
      <c r="L238" s="15">
        <f>L241</f>
        <v>17.940000000000001</v>
      </c>
      <c r="M238" s="15">
        <f>M241</f>
        <v>10171.98</v>
      </c>
    </row>
    <row r="239" spans="1:13" ht="61.2" x14ac:dyDescent="0.3">
      <c r="A239" s="14"/>
      <c r="B239" s="14"/>
      <c r="C239" s="14"/>
      <c r="D239" s="24" t="s">
        <v>251</v>
      </c>
      <c r="E239" s="14"/>
      <c r="F239" s="14"/>
      <c r="G239" s="14"/>
      <c r="H239" s="14"/>
      <c r="I239" s="14"/>
      <c r="J239" s="14"/>
      <c r="K239" s="14"/>
      <c r="L239" s="14"/>
      <c r="M239" s="14"/>
    </row>
    <row r="240" spans="1:13" x14ac:dyDescent="0.3">
      <c r="A240" s="14"/>
      <c r="B240" s="14"/>
      <c r="C240" s="14"/>
      <c r="D240" s="34"/>
      <c r="E240" s="13" t="s">
        <v>252</v>
      </c>
      <c r="F240" s="16">
        <v>1</v>
      </c>
      <c r="G240" s="17">
        <v>90</v>
      </c>
      <c r="H240" s="17">
        <v>0</v>
      </c>
      <c r="I240" s="17">
        <v>6.3</v>
      </c>
      <c r="J240" s="15">
        <f>OR(F240&lt;&gt;0,G240&lt;&gt;0,H240&lt;&gt;0,I240&lt;&gt;0)*(F240 + (F240 = 0))*(G240 + (G240 = 0))*(H240 + (H240 = 0))*(I240 + (I240 = 0))</f>
        <v>567</v>
      </c>
      <c r="K240" s="14"/>
      <c r="L240" s="14"/>
      <c r="M240" s="14"/>
    </row>
    <row r="241" spans="1:13" x14ac:dyDescent="0.3">
      <c r="A241" s="14"/>
      <c r="B241" s="14"/>
      <c r="C241" s="14"/>
      <c r="D241" s="34"/>
      <c r="E241" s="14"/>
      <c r="F241" s="14"/>
      <c r="G241" s="14"/>
      <c r="H241" s="14"/>
      <c r="I241" s="14"/>
      <c r="J241" s="18" t="s">
        <v>253</v>
      </c>
      <c r="K241" s="19">
        <f>J240*1</f>
        <v>567</v>
      </c>
      <c r="L241" s="17">
        <v>17.940000000000001</v>
      </c>
      <c r="M241" s="19">
        <f>ROUND(K241*L241,2)</f>
        <v>10171.98</v>
      </c>
    </row>
    <row r="242" spans="1:13" ht="0.9" customHeight="1" x14ac:dyDescent="0.3">
      <c r="A242" s="20"/>
      <c r="B242" s="20"/>
      <c r="C242" s="20"/>
      <c r="D242" s="35"/>
      <c r="E242" s="20"/>
      <c r="F242" s="20"/>
      <c r="G242" s="20"/>
      <c r="H242" s="20"/>
      <c r="I242" s="20"/>
      <c r="J242" s="20"/>
      <c r="K242" s="20"/>
      <c r="L242" s="20"/>
      <c r="M242" s="20"/>
    </row>
    <row r="243" spans="1:13" x14ac:dyDescent="0.3">
      <c r="A243" s="12" t="s">
        <v>254</v>
      </c>
      <c r="B243" s="13" t="s">
        <v>22</v>
      </c>
      <c r="C243" s="13" t="s">
        <v>23</v>
      </c>
      <c r="D243" s="24" t="s">
        <v>255</v>
      </c>
      <c r="E243" s="14"/>
      <c r="F243" s="14"/>
      <c r="G243" s="14"/>
      <c r="H243" s="14"/>
      <c r="I243" s="14"/>
      <c r="J243" s="14"/>
      <c r="K243" s="15">
        <f>K246</f>
        <v>50</v>
      </c>
      <c r="L243" s="15">
        <f>L246</f>
        <v>13.92</v>
      </c>
      <c r="M243" s="15">
        <f>M246</f>
        <v>696</v>
      </c>
    </row>
    <row r="244" spans="1:13" ht="102" x14ac:dyDescent="0.3">
      <c r="A244" s="14"/>
      <c r="B244" s="14"/>
      <c r="C244" s="14"/>
      <c r="D244" s="24" t="s">
        <v>256</v>
      </c>
      <c r="E244" s="14"/>
      <c r="F244" s="14"/>
      <c r="G244" s="14"/>
      <c r="H244" s="14"/>
      <c r="I244" s="14"/>
      <c r="J244" s="14"/>
      <c r="K244" s="14"/>
      <c r="L244" s="14"/>
      <c r="M244" s="14"/>
    </row>
    <row r="245" spans="1:13" x14ac:dyDescent="0.3">
      <c r="A245" s="14"/>
      <c r="B245" s="14"/>
      <c r="C245" s="14"/>
      <c r="D245" s="34"/>
      <c r="E245" s="13" t="s">
        <v>226</v>
      </c>
      <c r="F245" s="16">
        <v>50</v>
      </c>
      <c r="G245" s="17">
        <v>0</v>
      </c>
      <c r="H245" s="17">
        <v>0</v>
      </c>
      <c r="I245" s="17">
        <v>0</v>
      </c>
      <c r="J245" s="15">
        <f>OR(F245&lt;&gt;0,G245&lt;&gt;0,H245&lt;&gt;0,I245&lt;&gt;0)*(F245 + (F245 = 0))*(G245 + (G245 = 0))*(H245 + (H245 = 0))*(I245 + (I245 = 0))</f>
        <v>50</v>
      </c>
      <c r="K245" s="14"/>
      <c r="L245" s="14"/>
      <c r="M245" s="14"/>
    </row>
    <row r="246" spans="1:13" x14ac:dyDescent="0.3">
      <c r="A246" s="14"/>
      <c r="B246" s="14"/>
      <c r="C246" s="14"/>
      <c r="D246" s="34"/>
      <c r="E246" s="14"/>
      <c r="F246" s="14"/>
      <c r="G246" s="14"/>
      <c r="H246" s="14"/>
      <c r="I246" s="14"/>
      <c r="J246" s="18" t="s">
        <v>257</v>
      </c>
      <c r="K246" s="19">
        <f>J245</f>
        <v>50</v>
      </c>
      <c r="L246" s="17">
        <v>13.92</v>
      </c>
      <c r="M246" s="19">
        <f>ROUND(K246*L246,2)</f>
        <v>696</v>
      </c>
    </row>
    <row r="247" spans="1:13" ht="0.9" customHeight="1" x14ac:dyDescent="0.3">
      <c r="A247" s="20"/>
      <c r="B247" s="20"/>
      <c r="C247" s="20"/>
      <c r="D247" s="35"/>
      <c r="E247" s="20"/>
      <c r="F247" s="20"/>
      <c r="G247" s="20"/>
      <c r="H247" s="20"/>
      <c r="I247" s="20"/>
      <c r="J247" s="20"/>
      <c r="K247" s="20"/>
      <c r="L247" s="20"/>
      <c r="M247" s="20"/>
    </row>
    <row r="248" spans="1:13" x14ac:dyDescent="0.3">
      <c r="A248" s="14"/>
      <c r="B248" s="14"/>
      <c r="C248" s="14"/>
      <c r="D248" s="34"/>
      <c r="E248" s="14"/>
      <c r="F248" s="14"/>
      <c r="G248" s="14"/>
      <c r="H248" s="14"/>
      <c r="I248" s="14"/>
      <c r="J248" s="18" t="s">
        <v>258</v>
      </c>
      <c r="K248" s="17">
        <v>1</v>
      </c>
      <c r="L248" s="19">
        <f>M233+M238+M243</f>
        <v>13805.45</v>
      </c>
      <c r="M248" s="19">
        <f>ROUND(K248*L248,2)</f>
        <v>13805.45</v>
      </c>
    </row>
    <row r="249" spans="1:13" ht="0.9" customHeight="1" x14ac:dyDescent="0.3">
      <c r="A249" s="20"/>
      <c r="B249" s="20"/>
      <c r="C249" s="20"/>
      <c r="D249" s="35"/>
      <c r="E249" s="20"/>
      <c r="F249" s="20"/>
      <c r="G249" s="20"/>
      <c r="H249" s="20"/>
      <c r="I249" s="20"/>
      <c r="J249" s="20"/>
      <c r="K249" s="20"/>
      <c r="L249" s="20"/>
      <c r="M249" s="20"/>
    </row>
    <row r="250" spans="1:13" x14ac:dyDescent="0.3">
      <c r="A250" s="14"/>
      <c r="B250" s="14"/>
      <c r="C250" s="14"/>
      <c r="D250" s="34"/>
      <c r="E250" s="14"/>
      <c r="F250" s="14"/>
      <c r="G250" s="14"/>
      <c r="H250" s="14"/>
      <c r="I250" s="14"/>
      <c r="J250" s="18" t="s">
        <v>259</v>
      </c>
      <c r="K250" s="17">
        <v>1</v>
      </c>
      <c r="L250" s="19">
        <f>M87+M136+M184+M232</f>
        <v>29713.81</v>
      </c>
      <c r="M250" s="19">
        <f>ROUND(K250*L250,2)</f>
        <v>29713.81</v>
      </c>
    </row>
    <row r="251" spans="1:13" ht="0.9" customHeight="1" x14ac:dyDescent="0.3">
      <c r="A251" s="20"/>
      <c r="B251" s="20"/>
      <c r="C251" s="20"/>
      <c r="D251" s="35"/>
      <c r="E251" s="20"/>
      <c r="F251" s="20"/>
      <c r="G251" s="20"/>
      <c r="H251" s="20"/>
      <c r="I251" s="20"/>
      <c r="J251" s="20"/>
      <c r="K251" s="20"/>
      <c r="L251" s="20"/>
      <c r="M251" s="20"/>
    </row>
    <row r="252" spans="1:13" x14ac:dyDescent="0.3">
      <c r="A252" s="9" t="s">
        <v>260</v>
      </c>
      <c r="B252" s="9" t="s">
        <v>16</v>
      </c>
      <c r="C252" s="9" t="s">
        <v>17</v>
      </c>
      <c r="D252" s="33" t="s">
        <v>261</v>
      </c>
      <c r="E252" s="10"/>
      <c r="F252" s="10"/>
      <c r="G252" s="10"/>
      <c r="H252" s="10"/>
      <c r="I252" s="10"/>
      <c r="J252" s="10"/>
      <c r="K252" s="11">
        <f>K265</f>
        <v>1</v>
      </c>
      <c r="L252" s="11">
        <f>L265</f>
        <v>2737.39</v>
      </c>
      <c r="M252" s="11">
        <f>M265</f>
        <v>2737.39</v>
      </c>
    </row>
    <row r="253" spans="1:13" x14ac:dyDescent="0.3">
      <c r="A253" s="12" t="s">
        <v>262</v>
      </c>
      <c r="B253" s="13" t="s">
        <v>22</v>
      </c>
      <c r="C253" s="13" t="s">
        <v>123</v>
      </c>
      <c r="D253" s="24" t="s">
        <v>263</v>
      </c>
      <c r="E253" s="14"/>
      <c r="F253" s="14"/>
      <c r="G253" s="14"/>
      <c r="H253" s="14"/>
      <c r="I253" s="14"/>
      <c r="J253" s="14"/>
      <c r="K253" s="15">
        <f>K256</f>
        <v>19</v>
      </c>
      <c r="L253" s="15">
        <f>L256</f>
        <v>27.25</v>
      </c>
      <c r="M253" s="15">
        <f>M256</f>
        <v>517.75</v>
      </c>
    </row>
    <row r="254" spans="1:13" ht="61.2" x14ac:dyDescent="0.3">
      <c r="A254" s="14"/>
      <c r="B254" s="14"/>
      <c r="C254" s="14"/>
      <c r="D254" s="24" t="s">
        <v>264</v>
      </c>
      <c r="E254" s="14"/>
      <c r="F254" s="14"/>
      <c r="G254" s="14"/>
      <c r="H254" s="14"/>
      <c r="I254" s="14"/>
      <c r="J254" s="14"/>
      <c r="K254" s="14"/>
      <c r="L254" s="14"/>
      <c r="M254" s="14"/>
    </row>
    <row r="255" spans="1:13" x14ac:dyDescent="0.3">
      <c r="A255" s="14"/>
      <c r="B255" s="14"/>
      <c r="C255" s="14"/>
      <c r="D255" s="34"/>
      <c r="E255" s="13" t="s">
        <v>265</v>
      </c>
      <c r="F255" s="16">
        <v>19</v>
      </c>
      <c r="G255" s="17">
        <v>0</v>
      </c>
      <c r="H255" s="17">
        <v>0</v>
      </c>
      <c r="I255" s="17">
        <v>0</v>
      </c>
      <c r="J255" s="15">
        <f>OR(F255&lt;&gt;0,G255&lt;&gt;0,H255&lt;&gt;0,I255&lt;&gt;0)*(F255 + (F255 = 0))*(G255 + (G255 = 0))*(H255 + (H255 = 0))*(I255 + (I255 = 0))</f>
        <v>19</v>
      </c>
      <c r="K255" s="14"/>
      <c r="L255" s="14"/>
      <c r="M255" s="14"/>
    </row>
    <row r="256" spans="1:13" x14ac:dyDescent="0.3">
      <c r="A256" s="14"/>
      <c r="B256" s="14"/>
      <c r="C256" s="14"/>
      <c r="D256" s="34"/>
      <c r="E256" s="14"/>
      <c r="F256" s="14"/>
      <c r="G256" s="14"/>
      <c r="H256" s="14"/>
      <c r="I256" s="14"/>
      <c r="J256" s="18" t="s">
        <v>266</v>
      </c>
      <c r="K256" s="19">
        <f>J255*1</f>
        <v>19</v>
      </c>
      <c r="L256" s="17">
        <v>27.25</v>
      </c>
      <c r="M256" s="19">
        <f>ROUND(K256*L256,2)</f>
        <v>517.75</v>
      </c>
    </row>
    <row r="257" spans="1:13" ht="0.9" customHeight="1" x14ac:dyDescent="0.3">
      <c r="A257" s="20"/>
      <c r="B257" s="20"/>
      <c r="C257" s="20"/>
      <c r="D257" s="35"/>
      <c r="E257" s="20"/>
      <c r="F257" s="20"/>
      <c r="G257" s="20"/>
      <c r="H257" s="20"/>
      <c r="I257" s="20"/>
      <c r="J257" s="20"/>
      <c r="K257" s="20"/>
      <c r="L257" s="20"/>
      <c r="M257" s="20"/>
    </row>
    <row r="258" spans="1:13" ht="20.399999999999999" x14ac:dyDescent="0.3">
      <c r="A258" s="12" t="s">
        <v>267</v>
      </c>
      <c r="B258" s="13" t="s">
        <v>22</v>
      </c>
      <c r="C258" s="13" t="s">
        <v>23</v>
      </c>
      <c r="D258" s="24" t="s">
        <v>268</v>
      </c>
      <c r="E258" s="14"/>
      <c r="F258" s="14"/>
      <c r="G258" s="14"/>
      <c r="H258" s="14"/>
      <c r="I258" s="14"/>
      <c r="J258" s="14"/>
      <c r="K258" s="15">
        <f>K263</f>
        <v>31.75</v>
      </c>
      <c r="L258" s="15">
        <f>L263</f>
        <v>69.91</v>
      </c>
      <c r="M258" s="15">
        <f>M263</f>
        <v>2219.64</v>
      </c>
    </row>
    <row r="259" spans="1:13" ht="91.8" x14ac:dyDescent="0.3">
      <c r="A259" s="14"/>
      <c r="B259" s="14"/>
      <c r="C259" s="14"/>
      <c r="D259" s="24" t="s">
        <v>269</v>
      </c>
      <c r="E259" s="14"/>
      <c r="F259" s="14"/>
      <c r="G259" s="14"/>
      <c r="H259" s="14"/>
      <c r="I259" s="14"/>
      <c r="J259" s="14"/>
      <c r="K259" s="14"/>
      <c r="L259" s="14"/>
      <c r="M259" s="14"/>
    </row>
    <row r="260" spans="1:13" x14ac:dyDescent="0.3">
      <c r="A260" s="14"/>
      <c r="B260" s="14"/>
      <c r="C260" s="14"/>
      <c r="D260" s="34"/>
      <c r="E260" s="13" t="s">
        <v>270</v>
      </c>
      <c r="F260" s="16">
        <v>1</v>
      </c>
      <c r="G260" s="17">
        <v>2.5</v>
      </c>
      <c r="H260" s="17">
        <v>1.5</v>
      </c>
      <c r="I260" s="17">
        <v>0</v>
      </c>
      <c r="J260" s="15">
        <f>OR(F260&lt;&gt;0,G260&lt;&gt;0,H260&lt;&gt;0,I260&lt;&gt;0)*(F260 + (F260 = 0))*(G260 + (G260 = 0))*(H260 + (H260 = 0))*(I260 + (I260 = 0))</f>
        <v>3.75</v>
      </c>
      <c r="K260" s="14"/>
      <c r="L260" s="14"/>
      <c r="M260" s="14"/>
    </row>
    <row r="261" spans="1:13" x14ac:dyDescent="0.3">
      <c r="A261" s="14"/>
      <c r="B261" s="14"/>
      <c r="C261" s="14"/>
      <c r="D261" s="34"/>
      <c r="E261" s="13" t="s">
        <v>271</v>
      </c>
      <c r="F261" s="16">
        <v>18</v>
      </c>
      <c r="G261" s="17">
        <v>0</v>
      </c>
      <c r="H261" s="17">
        <v>0</v>
      </c>
      <c r="I261" s="17">
        <v>0</v>
      </c>
      <c r="J261" s="15">
        <f>OR(F261&lt;&gt;0,G261&lt;&gt;0,H261&lt;&gt;0,I261&lt;&gt;0)*(F261 + (F261 = 0))*(G261 + (G261 = 0))*(H261 + (H261 = 0))*(I261 + (I261 = 0))</f>
        <v>18</v>
      </c>
      <c r="K261" s="14"/>
      <c r="L261" s="14"/>
      <c r="M261" s="14"/>
    </row>
    <row r="262" spans="1:13" x14ac:dyDescent="0.3">
      <c r="A262" s="14"/>
      <c r="B262" s="14"/>
      <c r="C262" s="14"/>
      <c r="D262" s="34"/>
      <c r="E262" s="13" t="s">
        <v>186</v>
      </c>
      <c r="F262" s="16">
        <v>2</v>
      </c>
      <c r="G262" s="17">
        <v>5</v>
      </c>
      <c r="H262" s="17">
        <v>0</v>
      </c>
      <c r="I262" s="17">
        <v>0</v>
      </c>
      <c r="J262" s="15">
        <f>OR(F262&lt;&gt;0,G262&lt;&gt;0,H262&lt;&gt;0,I262&lt;&gt;0)*(F262 + (F262 = 0))*(G262 + (G262 = 0))*(H262 + (H262 = 0))*(I262 + (I262 = 0))</f>
        <v>10</v>
      </c>
      <c r="K262" s="14"/>
      <c r="L262" s="14"/>
      <c r="M262" s="14"/>
    </row>
    <row r="263" spans="1:13" x14ac:dyDescent="0.3">
      <c r="A263" s="14"/>
      <c r="B263" s="14"/>
      <c r="C263" s="14"/>
      <c r="D263" s="34"/>
      <c r="E263" s="14"/>
      <c r="F263" s="14"/>
      <c r="G263" s="14"/>
      <c r="H263" s="14"/>
      <c r="I263" s="14"/>
      <c r="J263" s="18" t="s">
        <v>272</v>
      </c>
      <c r="K263" s="19">
        <f>SUM(J260:J262)*1</f>
        <v>31.75</v>
      </c>
      <c r="L263" s="17">
        <v>69.91</v>
      </c>
      <c r="M263" s="19">
        <f>ROUND(K263*L263,2)</f>
        <v>2219.64</v>
      </c>
    </row>
    <row r="264" spans="1:13" ht="0.9" customHeight="1" x14ac:dyDescent="0.3">
      <c r="A264" s="20"/>
      <c r="B264" s="20"/>
      <c r="C264" s="20"/>
      <c r="D264" s="35"/>
      <c r="E264" s="20"/>
      <c r="F264" s="20"/>
      <c r="G264" s="20"/>
      <c r="H264" s="20"/>
      <c r="I264" s="20"/>
      <c r="J264" s="20"/>
      <c r="K264" s="20"/>
      <c r="L264" s="20"/>
      <c r="M264" s="20"/>
    </row>
    <row r="265" spans="1:13" x14ac:dyDescent="0.3">
      <c r="A265" s="14"/>
      <c r="B265" s="14"/>
      <c r="C265" s="14"/>
      <c r="D265" s="34"/>
      <c r="E265" s="14"/>
      <c r="F265" s="14"/>
      <c r="G265" s="14"/>
      <c r="H265" s="14"/>
      <c r="I265" s="14"/>
      <c r="J265" s="18" t="s">
        <v>273</v>
      </c>
      <c r="K265" s="17">
        <v>1</v>
      </c>
      <c r="L265" s="19">
        <f>M253+M258</f>
        <v>2737.39</v>
      </c>
      <c r="M265" s="19">
        <f>ROUND(K265*L265,2)</f>
        <v>2737.39</v>
      </c>
    </row>
    <row r="266" spans="1:13" ht="0.9" customHeight="1" x14ac:dyDescent="0.3">
      <c r="A266" s="20"/>
      <c r="B266" s="20"/>
      <c r="C266" s="20"/>
      <c r="D266" s="35"/>
      <c r="E266" s="20"/>
      <c r="F266" s="20"/>
      <c r="G266" s="20"/>
      <c r="H266" s="20"/>
      <c r="I266" s="20"/>
      <c r="J266" s="20"/>
      <c r="K266" s="20"/>
      <c r="L266" s="20"/>
      <c r="M266" s="20"/>
    </row>
    <row r="267" spans="1:13" x14ac:dyDescent="0.3">
      <c r="A267" s="9" t="s">
        <v>274</v>
      </c>
      <c r="B267" s="9" t="s">
        <v>16</v>
      </c>
      <c r="C267" s="9" t="s">
        <v>17</v>
      </c>
      <c r="D267" s="33" t="s">
        <v>275</v>
      </c>
      <c r="E267" s="10"/>
      <c r="F267" s="10"/>
      <c r="G267" s="10"/>
      <c r="H267" s="10"/>
      <c r="I267" s="10"/>
      <c r="J267" s="10"/>
      <c r="K267" s="11">
        <f>K325</f>
        <v>1</v>
      </c>
      <c r="L267" s="11">
        <f>L325</f>
        <v>17870.88</v>
      </c>
      <c r="M267" s="11">
        <f>M325</f>
        <v>17870.88</v>
      </c>
    </row>
    <row r="268" spans="1:13" x14ac:dyDescent="0.3">
      <c r="A268" s="21" t="s">
        <v>276</v>
      </c>
      <c r="B268" s="21" t="s">
        <v>16</v>
      </c>
      <c r="C268" s="21" t="s">
        <v>17</v>
      </c>
      <c r="D268" s="36" t="s">
        <v>277</v>
      </c>
      <c r="E268" s="22"/>
      <c r="F268" s="22"/>
      <c r="G268" s="22"/>
      <c r="H268" s="22"/>
      <c r="I268" s="22"/>
      <c r="J268" s="22"/>
      <c r="K268" s="23">
        <f>K290</f>
        <v>1</v>
      </c>
      <c r="L268" s="23">
        <f>L290</f>
        <v>2774.51</v>
      </c>
      <c r="M268" s="23">
        <f>M290</f>
        <v>2774.51</v>
      </c>
    </row>
    <row r="269" spans="1:13" x14ac:dyDescent="0.3">
      <c r="A269" s="12" t="s">
        <v>278</v>
      </c>
      <c r="B269" s="13" t="s">
        <v>22</v>
      </c>
      <c r="C269" s="13" t="s">
        <v>42</v>
      </c>
      <c r="D269" s="24" t="s">
        <v>279</v>
      </c>
      <c r="E269" s="14"/>
      <c r="F269" s="14"/>
      <c r="G269" s="14"/>
      <c r="H269" s="14"/>
      <c r="I269" s="14"/>
      <c r="J269" s="14"/>
      <c r="K269" s="15">
        <f>K272</f>
        <v>1</v>
      </c>
      <c r="L269" s="15">
        <f>L272</f>
        <v>852.6</v>
      </c>
      <c r="M269" s="15">
        <f>M272</f>
        <v>852.6</v>
      </c>
    </row>
    <row r="270" spans="1:13" ht="132.6" x14ac:dyDescent="0.3">
      <c r="A270" s="14"/>
      <c r="B270" s="14"/>
      <c r="C270" s="14"/>
      <c r="D270" s="24" t="s">
        <v>280</v>
      </c>
      <c r="E270" s="14"/>
      <c r="F270" s="14"/>
      <c r="G270" s="14"/>
      <c r="H270" s="14"/>
      <c r="I270" s="14"/>
      <c r="J270" s="14"/>
      <c r="K270" s="14"/>
      <c r="L270" s="14"/>
      <c r="M270" s="14"/>
    </row>
    <row r="271" spans="1:13" x14ac:dyDescent="0.3">
      <c r="A271" s="14"/>
      <c r="B271" s="14"/>
      <c r="C271" s="14"/>
      <c r="D271" s="34"/>
      <c r="E271" s="13" t="s">
        <v>281</v>
      </c>
      <c r="F271" s="16">
        <v>1</v>
      </c>
      <c r="G271" s="17">
        <v>0</v>
      </c>
      <c r="H271" s="17">
        <v>0</v>
      </c>
      <c r="I271" s="17">
        <v>0</v>
      </c>
      <c r="J271" s="15">
        <f>OR(F271&lt;&gt;0,G271&lt;&gt;0,H271&lt;&gt;0,I271&lt;&gt;0)*(F271 + (F271 = 0))*(G271 + (G271 = 0))*(H271 + (H271 = 0))*(I271 + (I271 = 0))</f>
        <v>1</v>
      </c>
      <c r="K271" s="14"/>
      <c r="L271" s="14"/>
      <c r="M271" s="14"/>
    </row>
    <row r="272" spans="1:13" x14ac:dyDescent="0.3">
      <c r="A272" s="14"/>
      <c r="B272" s="14"/>
      <c r="C272" s="14"/>
      <c r="D272" s="34"/>
      <c r="E272" s="14"/>
      <c r="F272" s="14"/>
      <c r="G272" s="14"/>
      <c r="H272" s="14"/>
      <c r="I272" s="14"/>
      <c r="J272" s="18" t="s">
        <v>282</v>
      </c>
      <c r="K272" s="19">
        <f>J271</f>
        <v>1</v>
      </c>
      <c r="L272" s="17">
        <v>852.6</v>
      </c>
      <c r="M272" s="19">
        <f>ROUND(K272*L272,2)</f>
        <v>852.6</v>
      </c>
    </row>
    <row r="273" spans="1:13" ht="0.9" customHeight="1" x14ac:dyDescent="0.3">
      <c r="A273" s="20"/>
      <c r="B273" s="20"/>
      <c r="C273" s="20"/>
      <c r="D273" s="35"/>
      <c r="E273" s="20"/>
      <c r="F273" s="20"/>
      <c r="G273" s="20"/>
      <c r="H273" s="20"/>
      <c r="I273" s="20"/>
      <c r="J273" s="20"/>
      <c r="K273" s="20"/>
      <c r="L273" s="20"/>
      <c r="M273" s="20"/>
    </row>
    <row r="274" spans="1:13" x14ac:dyDescent="0.3">
      <c r="A274" s="12" t="s">
        <v>283</v>
      </c>
      <c r="B274" s="13" t="s">
        <v>22</v>
      </c>
      <c r="C274" s="13" t="s">
        <v>42</v>
      </c>
      <c r="D274" s="24" t="s">
        <v>284</v>
      </c>
      <c r="E274" s="14"/>
      <c r="F274" s="14"/>
      <c r="G274" s="14"/>
      <c r="H274" s="14"/>
      <c r="I274" s="14"/>
      <c r="J274" s="14"/>
      <c r="K274" s="15">
        <f>K277</f>
        <v>1</v>
      </c>
      <c r="L274" s="15">
        <f>L277</f>
        <v>852.6</v>
      </c>
      <c r="M274" s="15">
        <f>M277</f>
        <v>852.6</v>
      </c>
    </row>
    <row r="275" spans="1:13" ht="112.2" x14ac:dyDescent="0.3">
      <c r="A275" s="14"/>
      <c r="B275" s="14"/>
      <c r="C275" s="14"/>
      <c r="D275" s="24" t="s">
        <v>285</v>
      </c>
      <c r="E275" s="14"/>
      <c r="F275" s="14"/>
      <c r="G275" s="14"/>
      <c r="H275" s="14"/>
      <c r="I275" s="14"/>
      <c r="J275" s="14"/>
      <c r="K275" s="14"/>
      <c r="L275" s="14"/>
      <c r="M275" s="14"/>
    </row>
    <row r="276" spans="1:13" x14ac:dyDescent="0.3">
      <c r="A276" s="14"/>
      <c r="B276" s="14"/>
      <c r="C276" s="14"/>
      <c r="D276" s="34"/>
      <c r="E276" s="13" t="s">
        <v>286</v>
      </c>
      <c r="F276" s="16">
        <v>1</v>
      </c>
      <c r="G276" s="17">
        <v>0</v>
      </c>
      <c r="H276" s="17">
        <v>0</v>
      </c>
      <c r="I276" s="17">
        <v>0</v>
      </c>
      <c r="J276" s="15">
        <f>OR(F276&lt;&gt;0,G276&lt;&gt;0,H276&lt;&gt;0,I276&lt;&gt;0)*(F276 + (F276 = 0))*(G276 + (G276 = 0))*(H276 + (H276 = 0))*(I276 + (I276 = 0))</f>
        <v>1</v>
      </c>
      <c r="K276" s="14"/>
      <c r="L276" s="14"/>
      <c r="M276" s="14"/>
    </row>
    <row r="277" spans="1:13" x14ac:dyDescent="0.3">
      <c r="A277" s="14"/>
      <c r="B277" s="14"/>
      <c r="C277" s="14"/>
      <c r="D277" s="34"/>
      <c r="E277" s="14"/>
      <c r="F277" s="14"/>
      <c r="G277" s="14"/>
      <c r="H277" s="14"/>
      <c r="I277" s="14"/>
      <c r="J277" s="18" t="s">
        <v>287</v>
      </c>
      <c r="K277" s="19">
        <f>J276</f>
        <v>1</v>
      </c>
      <c r="L277" s="17">
        <v>852.6</v>
      </c>
      <c r="M277" s="19">
        <f>ROUND(K277*L277,2)</f>
        <v>852.6</v>
      </c>
    </row>
    <row r="278" spans="1:13" ht="0.9" customHeight="1" x14ac:dyDescent="0.3">
      <c r="A278" s="20"/>
      <c r="B278" s="20"/>
      <c r="C278" s="20"/>
      <c r="D278" s="35"/>
      <c r="E278" s="20"/>
      <c r="F278" s="20"/>
      <c r="G278" s="20"/>
      <c r="H278" s="20"/>
      <c r="I278" s="20"/>
      <c r="J278" s="20"/>
      <c r="K278" s="20"/>
      <c r="L278" s="20"/>
      <c r="M278" s="20"/>
    </row>
    <row r="279" spans="1:13" x14ac:dyDescent="0.3">
      <c r="A279" s="12" t="s">
        <v>288</v>
      </c>
      <c r="B279" s="13" t="s">
        <v>22</v>
      </c>
      <c r="C279" s="13" t="s">
        <v>42</v>
      </c>
      <c r="D279" s="24" t="s">
        <v>289</v>
      </c>
      <c r="E279" s="14"/>
      <c r="F279" s="14"/>
      <c r="G279" s="14"/>
      <c r="H279" s="14"/>
      <c r="I279" s="14"/>
      <c r="J279" s="14"/>
      <c r="K279" s="15">
        <f>K282</f>
        <v>3</v>
      </c>
      <c r="L279" s="15">
        <f>L282</f>
        <v>18.559999999999999</v>
      </c>
      <c r="M279" s="15">
        <f>M282</f>
        <v>55.68</v>
      </c>
    </row>
    <row r="280" spans="1:13" ht="20.399999999999999" x14ac:dyDescent="0.3">
      <c r="A280" s="14"/>
      <c r="B280" s="14"/>
      <c r="C280" s="14"/>
      <c r="D280" s="24" t="s">
        <v>290</v>
      </c>
      <c r="E280" s="14"/>
      <c r="F280" s="14"/>
      <c r="G280" s="14"/>
      <c r="H280" s="14"/>
      <c r="I280" s="14"/>
      <c r="J280" s="14"/>
      <c r="K280" s="14"/>
      <c r="L280" s="14"/>
      <c r="M280" s="14"/>
    </row>
    <row r="281" spans="1:13" x14ac:dyDescent="0.3">
      <c r="A281" s="14"/>
      <c r="B281" s="14"/>
      <c r="C281" s="14"/>
      <c r="D281" s="34"/>
      <c r="E281" s="13" t="s">
        <v>17</v>
      </c>
      <c r="F281" s="16">
        <v>3</v>
      </c>
      <c r="G281" s="17">
        <v>0</v>
      </c>
      <c r="H281" s="17">
        <v>0</v>
      </c>
      <c r="I281" s="17">
        <v>0</v>
      </c>
      <c r="J281" s="15">
        <f>OR(F281&lt;&gt;0,G281&lt;&gt;0,H281&lt;&gt;0,I281&lt;&gt;0)*(F281 + (F281 = 0))*(G281 + (G281 = 0))*(H281 + (H281 = 0))*(I281 + (I281 = 0))</f>
        <v>3</v>
      </c>
      <c r="K281" s="14"/>
      <c r="L281" s="14"/>
      <c r="M281" s="14"/>
    </row>
    <row r="282" spans="1:13" x14ac:dyDescent="0.3">
      <c r="A282" s="14"/>
      <c r="B282" s="14"/>
      <c r="C282" s="14"/>
      <c r="D282" s="34"/>
      <c r="E282" s="14"/>
      <c r="F282" s="14"/>
      <c r="G282" s="14"/>
      <c r="H282" s="14"/>
      <c r="I282" s="14"/>
      <c r="J282" s="18" t="s">
        <v>291</v>
      </c>
      <c r="K282" s="19">
        <f>J281</f>
        <v>3</v>
      </c>
      <c r="L282" s="17">
        <v>18.559999999999999</v>
      </c>
      <c r="M282" s="19">
        <f>ROUND(K282*L282,2)</f>
        <v>55.68</v>
      </c>
    </row>
    <row r="283" spans="1:13" ht="0.9" customHeight="1" x14ac:dyDescent="0.3">
      <c r="A283" s="20"/>
      <c r="B283" s="20"/>
      <c r="C283" s="20"/>
      <c r="D283" s="35"/>
      <c r="E283" s="20"/>
      <c r="F283" s="20"/>
      <c r="G283" s="20"/>
      <c r="H283" s="20"/>
      <c r="I283" s="20"/>
      <c r="J283" s="20"/>
      <c r="K283" s="20"/>
      <c r="L283" s="20"/>
      <c r="M283" s="20"/>
    </row>
    <row r="284" spans="1:13" x14ac:dyDescent="0.3">
      <c r="A284" s="12" t="s">
        <v>292</v>
      </c>
      <c r="B284" s="13" t="s">
        <v>22</v>
      </c>
      <c r="C284" s="13" t="s">
        <v>23</v>
      </c>
      <c r="D284" s="24" t="s">
        <v>293</v>
      </c>
      <c r="E284" s="14"/>
      <c r="F284" s="14"/>
      <c r="G284" s="14"/>
      <c r="H284" s="14"/>
      <c r="I284" s="14"/>
      <c r="J284" s="14"/>
      <c r="K284" s="15">
        <f>K288</f>
        <v>12.5</v>
      </c>
      <c r="L284" s="15">
        <f>L288</f>
        <v>81.09</v>
      </c>
      <c r="M284" s="15">
        <f>M288</f>
        <v>1013.63</v>
      </c>
    </row>
    <row r="285" spans="1:13" ht="71.400000000000006" x14ac:dyDescent="0.3">
      <c r="A285" s="14"/>
      <c r="B285" s="14"/>
      <c r="C285" s="14"/>
      <c r="D285" s="24" t="s">
        <v>294</v>
      </c>
      <c r="E285" s="14"/>
      <c r="F285" s="14"/>
      <c r="G285" s="14"/>
      <c r="H285" s="14"/>
      <c r="I285" s="14"/>
      <c r="J285" s="14"/>
      <c r="K285" s="14"/>
      <c r="L285" s="14"/>
      <c r="M285" s="14"/>
    </row>
    <row r="286" spans="1:13" x14ac:dyDescent="0.3">
      <c r="A286" s="14"/>
      <c r="B286" s="14"/>
      <c r="C286" s="14"/>
      <c r="D286" s="34"/>
      <c r="E286" s="13" t="s">
        <v>270</v>
      </c>
      <c r="F286" s="16">
        <v>1</v>
      </c>
      <c r="G286" s="17">
        <v>6</v>
      </c>
      <c r="H286" s="17">
        <v>0</v>
      </c>
      <c r="I286" s="17">
        <v>1.25</v>
      </c>
      <c r="J286" s="15">
        <f>OR(F286&lt;&gt;0,G286&lt;&gt;0,H286&lt;&gt;0,I286&lt;&gt;0)*(F286 + (F286 = 0))*(G286 + (G286 = 0))*(H286 + (H286 = 0))*(I286 + (I286 = 0))</f>
        <v>7.5</v>
      </c>
      <c r="K286" s="14"/>
      <c r="L286" s="14"/>
      <c r="M286" s="14"/>
    </row>
    <row r="287" spans="1:13" x14ac:dyDescent="0.3">
      <c r="A287" s="14"/>
      <c r="B287" s="14"/>
      <c r="C287" s="14"/>
      <c r="D287" s="34"/>
      <c r="E287" s="13" t="s">
        <v>295</v>
      </c>
      <c r="F287" s="16">
        <v>1</v>
      </c>
      <c r="G287" s="17">
        <v>4</v>
      </c>
      <c r="H287" s="17">
        <v>0</v>
      </c>
      <c r="I287" s="17">
        <v>1.25</v>
      </c>
      <c r="J287" s="15">
        <f>OR(F287&lt;&gt;0,G287&lt;&gt;0,H287&lt;&gt;0,I287&lt;&gt;0)*(F287 + (F287 = 0))*(G287 + (G287 = 0))*(H287 + (H287 = 0))*(I287 + (I287 = 0))</f>
        <v>5</v>
      </c>
      <c r="K287" s="14"/>
      <c r="L287" s="14"/>
      <c r="M287" s="14"/>
    </row>
    <row r="288" spans="1:13" x14ac:dyDescent="0.3">
      <c r="A288" s="14"/>
      <c r="B288" s="14"/>
      <c r="C288" s="14"/>
      <c r="D288" s="34"/>
      <c r="E288" s="14"/>
      <c r="F288" s="14"/>
      <c r="G288" s="14"/>
      <c r="H288" s="14"/>
      <c r="I288" s="14"/>
      <c r="J288" s="18" t="s">
        <v>296</v>
      </c>
      <c r="K288" s="19">
        <f>SUM(J286:J287)</f>
        <v>12.5</v>
      </c>
      <c r="L288" s="17">
        <v>81.09</v>
      </c>
      <c r="M288" s="19">
        <f>ROUND(K288*L288,2)</f>
        <v>1013.63</v>
      </c>
    </row>
    <row r="289" spans="1:13" ht="0.9" customHeight="1" x14ac:dyDescent="0.3">
      <c r="A289" s="20"/>
      <c r="B289" s="20"/>
      <c r="C289" s="20"/>
      <c r="D289" s="35"/>
      <c r="E289" s="20"/>
      <c r="F289" s="20"/>
      <c r="G289" s="20"/>
      <c r="H289" s="20"/>
      <c r="I289" s="20"/>
      <c r="J289" s="20"/>
      <c r="K289" s="20"/>
      <c r="L289" s="20"/>
      <c r="M289" s="20"/>
    </row>
    <row r="290" spans="1:13" x14ac:dyDescent="0.3">
      <c r="A290" s="14"/>
      <c r="B290" s="14"/>
      <c r="C290" s="14"/>
      <c r="D290" s="34"/>
      <c r="E290" s="14"/>
      <c r="F290" s="14"/>
      <c r="G290" s="14"/>
      <c r="H290" s="14"/>
      <c r="I290" s="14"/>
      <c r="J290" s="18" t="s">
        <v>297</v>
      </c>
      <c r="K290" s="17">
        <v>1</v>
      </c>
      <c r="L290" s="19">
        <f>M269+M274+M279+M284</f>
        <v>2774.51</v>
      </c>
      <c r="M290" s="19">
        <f>ROUND(K290*L290,2)</f>
        <v>2774.51</v>
      </c>
    </row>
    <row r="291" spans="1:13" ht="0.9" customHeight="1" x14ac:dyDescent="0.3">
      <c r="A291" s="20"/>
      <c r="B291" s="20"/>
      <c r="C291" s="20"/>
      <c r="D291" s="35"/>
      <c r="E291" s="20"/>
      <c r="F291" s="20"/>
      <c r="G291" s="20"/>
      <c r="H291" s="20"/>
      <c r="I291" s="20"/>
      <c r="J291" s="20"/>
      <c r="K291" s="20"/>
      <c r="L291" s="20"/>
      <c r="M291" s="20"/>
    </row>
    <row r="292" spans="1:13" x14ac:dyDescent="0.3">
      <c r="A292" s="21" t="s">
        <v>298</v>
      </c>
      <c r="B292" s="21" t="s">
        <v>16</v>
      </c>
      <c r="C292" s="21" t="s">
        <v>17</v>
      </c>
      <c r="D292" s="36" t="s">
        <v>299</v>
      </c>
      <c r="E292" s="22"/>
      <c r="F292" s="22"/>
      <c r="G292" s="22"/>
      <c r="H292" s="22"/>
      <c r="I292" s="22"/>
      <c r="J292" s="22"/>
      <c r="K292" s="23">
        <f>K323</f>
        <v>1</v>
      </c>
      <c r="L292" s="23">
        <f>L323</f>
        <v>15096.37</v>
      </c>
      <c r="M292" s="23">
        <f>M323</f>
        <v>15096.37</v>
      </c>
    </row>
    <row r="293" spans="1:13" x14ac:dyDescent="0.3">
      <c r="A293" s="12" t="s">
        <v>300</v>
      </c>
      <c r="B293" s="13" t="s">
        <v>22</v>
      </c>
      <c r="C293" s="13" t="s">
        <v>42</v>
      </c>
      <c r="D293" s="24" t="s">
        <v>301</v>
      </c>
      <c r="E293" s="14"/>
      <c r="F293" s="14"/>
      <c r="G293" s="14"/>
      <c r="H293" s="14"/>
      <c r="I293" s="14"/>
      <c r="J293" s="14"/>
      <c r="K293" s="15">
        <f>K296</f>
        <v>1</v>
      </c>
      <c r="L293" s="15">
        <f>L296</f>
        <v>4690.6400000000003</v>
      </c>
      <c r="M293" s="15">
        <f>M296</f>
        <v>4690.6400000000003</v>
      </c>
    </row>
    <row r="294" spans="1:13" ht="224.4" x14ac:dyDescent="0.3">
      <c r="A294" s="14"/>
      <c r="B294" s="14"/>
      <c r="C294" s="14"/>
      <c r="D294" s="24" t="s">
        <v>302</v>
      </c>
      <c r="E294" s="14"/>
      <c r="F294" s="14"/>
      <c r="G294" s="14"/>
      <c r="H294" s="14"/>
      <c r="I294" s="14"/>
      <c r="J294" s="14"/>
      <c r="K294" s="14"/>
      <c r="L294" s="14"/>
      <c r="M294" s="14"/>
    </row>
    <row r="295" spans="1:13" x14ac:dyDescent="0.3">
      <c r="A295" s="14"/>
      <c r="B295" s="14"/>
      <c r="C295" s="14"/>
      <c r="D295" s="34"/>
      <c r="E295" s="13" t="s">
        <v>303</v>
      </c>
      <c r="F295" s="16">
        <v>1</v>
      </c>
      <c r="G295" s="17">
        <v>0</v>
      </c>
      <c r="H295" s="17">
        <v>0</v>
      </c>
      <c r="I295" s="17">
        <v>0</v>
      </c>
      <c r="J295" s="15">
        <f>OR(F295&lt;&gt;0,G295&lt;&gt;0,H295&lt;&gt;0,I295&lt;&gt;0)*(F295 + (F295 = 0))*(G295 + (G295 = 0))*(H295 + (H295 = 0))*(I295 + (I295 = 0))</f>
        <v>1</v>
      </c>
      <c r="K295" s="14"/>
      <c r="L295" s="14"/>
      <c r="M295" s="14"/>
    </row>
    <row r="296" spans="1:13" x14ac:dyDescent="0.3">
      <c r="A296" s="14"/>
      <c r="B296" s="14"/>
      <c r="C296" s="14"/>
      <c r="D296" s="34"/>
      <c r="E296" s="14"/>
      <c r="F296" s="14"/>
      <c r="G296" s="14"/>
      <c r="H296" s="14"/>
      <c r="I296" s="14"/>
      <c r="J296" s="18" t="s">
        <v>304</v>
      </c>
      <c r="K296" s="19">
        <f>J295*1</f>
        <v>1</v>
      </c>
      <c r="L296" s="17">
        <v>4690.6400000000003</v>
      </c>
      <c r="M296" s="19">
        <f>ROUND(K296*L296,2)</f>
        <v>4690.6400000000003</v>
      </c>
    </row>
    <row r="297" spans="1:13" ht="0.9" customHeight="1" x14ac:dyDescent="0.3">
      <c r="A297" s="20"/>
      <c r="B297" s="20"/>
      <c r="C297" s="20"/>
      <c r="D297" s="35"/>
      <c r="E297" s="20"/>
      <c r="F297" s="20"/>
      <c r="G297" s="20"/>
      <c r="H297" s="20"/>
      <c r="I297" s="20"/>
      <c r="J297" s="20"/>
      <c r="K297" s="20"/>
      <c r="L297" s="20"/>
      <c r="M297" s="20"/>
    </row>
    <row r="298" spans="1:13" x14ac:dyDescent="0.3">
      <c r="A298" s="12" t="s">
        <v>305</v>
      </c>
      <c r="B298" s="13" t="s">
        <v>22</v>
      </c>
      <c r="C298" s="13" t="s">
        <v>42</v>
      </c>
      <c r="D298" s="24" t="s">
        <v>306</v>
      </c>
      <c r="E298" s="14"/>
      <c r="F298" s="14"/>
      <c r="G298" s="14"/>
      <c r="H298" s="14"/>
      <c r="I298" s="14"/>
      <c r="J298" s="14"/>
      <c r="K298" s="15">
        <f>K301</f>
        <v>1</v>
      </c>
      <c r="L298" s="15">
        <f>L301</f>
        <v>1973.14</v>
      </c>
      <c r="M298" s="15">
        <f>M301</f>
        <v>1973.14</v>
      </c>
    </row>
    <row r="299" spans="1:13" ht="153" x14ac:dyDescent="0.3">
      <c r="A299" s="14"/>
      <c r="B299" s="14"/>
      <c r="C299" s="14"/>
      <c r="D299" s="24" t="s">
        <v>307</v>
      </c>
      <c r="E299" s="14"/>
      <c r="F299" s="14"/>
      <c r="G299" s="14"/>
      <c r="H299" s="14"/>
      <c r="I299" s="14"/>
      <c r="J299" s="14"/>
      <c r="K299" s="14"/>
      <c r="L299" s="14"/>
      <c r="M299" s="14"/>
    </row>
    <row r="300" spans="1:13" x14ac:dyDescent="0.3">
      <c r="A300" s="14"/>
      <c r="B300" s="14"/>
      <c r="C300" s="14"/>
      <c r="D300" s="34"/>
      <c r="E300" s="13" t="s">
        <v>308</v>
      </c>
      <c r="F300" s="16">
        <v>1</v>
      </c>
      <c r="G300" s="17">
        <v>0</v>
      </c>
      <c r="H300" s="17">
        <v>0</v>
      </c>
      <c r="I300" s="17">
        <v>0</v>
      </c>
      <c r="J300" s="15">
        <f>OR(F300&lt;&gt;0,G300&lt;&gt;0,H300&lt;&gt;0,I300&lt;&gt;0)*(F300 + (F300 = 0))*(G300 + (G300 = 0))*(H300 + (H300 = 0))*(I300 + (I300 = 0))</f>
        <v>1</v>
      </c>
      <c r="K300" s="14"/>
      <c r="L300" s="14"/>
      <c r="M300" s="14"/>
    </row>
    <row r="301" spans="1:13" x14ac:dyDescent="0.3">
      <c r="A301" s="14"/>
      <c r="B301" s="14"/>
      <c r="C301" s="14"/>
      <c r="D301" s="34"/>
      <c r="E301" s="14"/>
      <c r="F301" s="14"/>
      <c r="G301" s="14"/>
      <c r="H301" s="14"/>
      <c r="I301" s="14"/>
      <c r="J301" s="18" t="s">
        <v>309</v>
      </c>
      <c r="K301" s="19">
        <f>J300</f>
        <v>1</v>
      </c>
      <c r="L301" s="17">
        <v>1973.14</v>
      </c>
      <c r="M301" s="19">
        <f>ROUND(K301*L301,2)</f>
        <v>1973.14</v>
      </c>
    </row>
    <row r="302" spans="1:13" ht="0.9" customHeight="1" x14ac:dyDescent="0.3">
      <c r="A302" s="20"/>
      <c r="B302" s="20"/>
      <c r="C302" s="20"/>
      <c r="D302" s="35"/>
      <c r="E302" s="20"/>
      <c r="F302" s="20"/>
      <c r="G302" s="20"/>
      <c r="H302" s="20"/>
      <c r="I302" s="20"/>
      <c r="J302" s="20"/>
      <c r="K302" s="20"/>
      <c r="L302" s="20"/>
      <c r="M302" s="20"/>
    </row>
    <row r="303" spans="1:13" x14ac:dyDescent="0.3">
      <c r="A303" s="12" t="s">
        <v>310</v>
      </c>
      <c r="B303" s="13" t="s">
        <v>22</v>
      </c>
      <c r="C303" s="13" t="s">
        <v>42</v>
      </c>
      <c r="D303" s="24" t="s">
        <v>311</v>
      </c>
      <c r="E303" s="14"/>
      <c r="F303" s="14"/>
      <c r="G303" s="14"/>
      <c r="H303" s="14"/>
      <c r="I303" s="14"/>
      <c r="J303" s="14"/>
      <c r="K303" s="15">
        <f>K306</f>
        <v>1</v>
      </c>
      <c r="L303" s="15">
        <f>L306</f>
        <v>1187.5999999999999</v>
      </c>
      <c r="M303" s="15">
        <f>M306</f>
        <v>1187.5999999999999</v>
      </c>
    </row>
    <row r="304" spans="1:13" ht="122.4" x14ac:dyDescent="0.3">
      <c r="A304" s="14"/>
      <c r="B304" s="14"/>
      <c r="C304" s="14"/>
      <c r="D304" s="24" t="s">
        <v>312</v>
      </c>
      <c r="E304" s="14"/>
      <c r="F304" s="14"/>
      <c r="G304" s="14"/>
      <c r="H304" s="14"/>
      <c r="I304" s="14"/>
      <c r="J304" s="14"/>
      <c r="K304" s="14"/>
      <c r="L304" s="14"/>
      <c r="M304" s="14"/>
    </row>
    <row r="305" spans="1:13" x14ac:dyDescent="0.3">
      <c r="A305" s="14"/>
      <c r="B305" s="14"/>
      <c r="C305" s="14"/>
      <c r="D305" s="34"/>
      <c r="E305" s="13" t="s">
        <v>313</v>
      </c>
      <c r="F305" s="16">
        <v>1</v>
      </c>
      <c r="G305" s="17">
        <v>0</v>
      </c>
      <c r="H305" s="17">
        <v>0</v>
      </c>
      <c r="I305" s="17">
        <v>0</v>
      </c>
      <c r="J305" s="15">
        <f>OR(F305&lt;&gt;0,G305&lt;&gt;0,H305&lt;&gt;0,I305&lt;&gt;0)*(F305 + (F305 = 0))*(G305 + (G305 = 0))*(H305 + (H305 = 0))*(I305 + (I305 = 0))</f>
        <v>1</v>
      </c>
      <c r="K305" s="14"/>
      <c r="L305" s="14"/>
      <c r="M305" s="14"/>
    </row>
    <row r="306" spans="1:13" x14ac:dyDescent="0.3">
      <c r="A306" s="14"/>
      <c r="B306" s="14"/>
      <c r="C306" s="14"/>
      <c r="D306" s="34"/>
      <c r="E306" s="14"/>
      <c r="F306" s="14"/>
      <c r="G306" s="14"/>
      <c r="H306" s="14"/>
      <c r="I306" s="14"/>
      <c r="J306" s="18" t="s">
        <v>314</v>
      </c>
      <c r="K306" s="19">
        <f>J305</f>
        <v>1</v>
      </c>
      <c r="L306" s="17">
        <v>1187.5999999999999</v>
      </c>
      <c r="M306" s="19">
        <f>ROUND(K306*L306,2)</f>
        <v>1187.5999999999999</v>
      </c>
    </row>
    <row r="307" spans="1:13" ht="0.9" customHeight="1" x14ac:dyDescent="0.3">
      <c r="A307" s="20"/>
      <c r="B307" s="20"/>
      <c r="C307" s="20"/>
      <c r="D307" s="35"/>
      <c r="E307" s="20"/>
      <c r="F307" s="20"/>
      <c r="G307" s="20"/>
      <c r="H307" s="20"/>
      <c r="I307" s="20"/>
      <c r="J307" s="20"/>
      <c r="K307" s="20"/>
      <c r="L307" s="20"/>
      <c r="M307" s="20"/>
    </row>
    <row r="308" spans="1:13" x14ac:dyDescent="0.3">
      <c r="A308" s="12" t="s">
        <v>315</v>
      </c>
      <c r="B308" s="13" t="s">
        <v>22</v>
      </c>
      <c r="C308" s="13" t="s">
        <v>42</v>
      </c>
      <c r="D308" s="24" t="s">
        <v>316</v>
      </c>
      <c r="E308" s="14"/>
      <c r="F308" s="14"/>
      <c r="G308" s="14"/>
      <c r="H308" s="14"/>
      <c r="I308" s="14"/>
      <c r="J308" s="14"/>
      <c r="K308" s="15">
        <f>K311</f>
        <v>1</v>
      </c>
      <c r="L308" s="15">
        <f>L311</f>
        <v>4678.6400000000003</v>
      </c>
      <c r="M308" s="15">
        <f>M311</f>
        <v>4678.6400000000003</v>
      </c>
    </row>
    <row r="309" spans="1:13" ht="122.4" x14ac:dyDescent="0.3">
      <c r="A309" s="14"/>
      <c r="B309" s="14"/>
      <c r="C309" s="14"/>
      <c r="D309" s="24" t="s">
        <v>317</v>
      </c>
      <c r="E309" s="14"/>
      <c r="F309" s="14"/>
      <c r="G309" s="14"/>
      <c r="H309" s="14"/>
      <c r="I309" s="14"/>
      <c r="J309" s="14"/>
      <c r="K309" s="14"/>
      <c r="L309" s="14"/>
      <c r="M309" s="14"/>
    </row>
    <row r="310" spans="1:13" x14ac:dyDescent="0.3">
      <c r="A310" s="14"/>
      <c r="B310" s="14"/>
      <c r="C310" s="14"/>
      <c r="D310" s="34"/>
      <c r="E310" s="13" t="s">
        <v>303</v>
      </c>
      <c r="F310" s="16">
        <v>1</v>
      </c>
      <c r="G310" s="17">
        <v>0</v>
      </c>
      <c r="H310" s="17">
        <v>0</v>
      </c>
      <c r="I310" s="17">
        <v>0</v>
      </c>
      <c r="J310" s="15">
        <f>OR(F310&lt;&gt;0,G310&lt;&gt;0,H310&lt;&gt;0,I310&lt;&gt;0)*(F310 + (F310 = 0))*(G310 + (G310 = 0))*(H310 + (H310 = 0))*(I310 + (I310 = 0))</f>
        <v>1</v>
      </c>
      <c r="K310" s="14"/>
      <c r="L310" s="14"/>
      <c r="M310" s="14"/>
    </row>
    <row r="311" spans="1:13" x14ac:dyDescent="0.3">
      <c r="A311" s="14"/>
      <c r="B311" s="14"/>
      <c r="C311" s="14"/>
      <c r="D311" s="34"/>
      <c r="E311" s="14"/>
      <c r="F311" s="14"/>
      <c r="G311" s="14"/>
      <c r="H311" s="14"/>
      <c r="I311" s="14"/>
      <c r="J311" s="18" t="s">
        <v>318</v>
      </c>
      <c r="K311" s="19">
        <f>J310*1</f>
        <v>1</v>
      </c>
      <c r="L311" s="17">
        <v>4678.6400000000003</v>
      </c>
      <c r="M311" s="19">
        <f>ROUND(K311*L311,2)</f>
        <v>4678.6400000000003</v>
      </c>
    </row>
    <row r="312" spans="1:13" ht="0.9" customHeight="1" x14ac:dyDescent="0.3">
      <c r="A312" s="20"/>
      <c r="B312" s="20"/>
      <c r="C312" s="20"/>
      <c r="D312" s="35"/>
      <c r="E312" s="20"/>
      <c r="F312" s="20"/>
      <c r="G312" s="20"/>
      <c r="H312" s="20"/>
      <c r="I312" s="20"/>
      <c r="J312" s="20"/>
      <c r="K312" s="20"/>
      <c r="L312" s="20"/>
      <c r="M312" s="20"/>
    </row>
    <row r="313" spans="1:13" x14ac:dyDescent="0.3">
      <c r="A313" s="12" t="s">
        <v>319</v>
      </c>
      <c r="B313" s="13" t="s">
        <v>22</v>
      </c>
      <c r="C313" s="13" t="s">
        <v>23</v>
      </c>
      <c r="D313" s="24" t="s">
        <v>320</v>
      </c>
      <c r="E313" s="14"/>
      <c r="F313" s="14"/>
      <c r="G313" s="14"/>
      <c r="H313" s="14"/>
      <c r="I313" s="14"/>
      <c r="J313" s="14"/>
      <c r="K313" s="15">
        <f>K316</f>
        <v>5</v>
      </c>
      <c r="L313" s="15">
        <f>L316</f>
        <v>394.51</v>
      </c>
      <c r="M313" s="15">
        <f>M316</f>
        <v>1972.55</v>
      </c>
    </row>
    <row r="314" spans="1:13" ht="122.4" x14ac:dyDescent="0.3">
      <c r="A314" s="14"/>
      <c r="B314" s="14"/>
      <c r="C314" s="14"/>
      <c r="D314" s="24" t="s">
        <v>321</v>
      </c>
      <c r="E314" s="14"/>
      <c r="F314" s="14"/>
      <c r="G314" s="14"/>
      <c r="H314" s="14"/>
      <c r="I314" s="14"/>
      <c r="J314" s="14"/>
      <c r="K314" s="14"/>
      <c r="L314" s="14"/>
      <c r="M314" s="14"/>
    </row>
    <row r="315" spans="1:13" x14ac:dyDescent="0.3">
      <c r="A315" s="14"/>
      <c r="B315" s="14"/>
      <c r="C315" s="14"/>
      <c r="D315" s="34"/>
      <c r="E315" s="13" t="s">
        <v>322</v>
      </c>
      <c r="F315" s="16">
        <v>1</v>
      </c>
      <c r="G315" s="17">
        <v>2</v>
      </c>
      <c r="H315" s="17">
        <v>0</v>
      </c>
      <c r="I315" s="17">
        <v>2.5</v>
      </c>
      <c r="J315" s="15">
        <f>OR(F315&lt;&gt;0,G315&lt;&gt;0,H315&lt;&gt;0,I315&lt;&gt;0)*(F315 + (F315 = 0))*(G315 + (G315 = 0))*(H315 + (H315 = 0))*(I315 + (I315 = 0))</f>
        <v>5</v>
      </c>
      <c r="K315" s="14"/>
      <c r="L315" s="14"/>
      <c r="M315" s="14"/>
    </row>
    <row r="316" spans="1:13" x14ac:dyDescent="0.3">
      <c r="A316" s="14"/>
      <c r="B316" s="14"/>
      <c r="C316" s="14"/>
      <c r="D316" s="34"/>
      <c r="E316" s="14"/>
      <c r="F316" s="14"/>
      <c r="G316" s="14"/>
      <c r="H316" s="14"/>
      <c r="I316" s="14"/>
      <c r="J316" s="18" t="s">
        <v>323</v>
      </c>
      <c r="K316" s="19">
        <f>J315*1</f>
        <v>5</v>
      </c>
      <c r="L316" s="17">
        <v>394.51</v>
      </c>
      <c r="M316" s="19">
        <f>ROUND(K316*L316,2)</f>
        <v>1972.55</v>
      </c>
    </row>
    <row r="317" spans="1:13" ht="0.9" customHeight="1" x14ac:dyDescent="0.3">
      <c r="A317" s="20"/>
      <c r="B317" s="20"/>
      <c r="C317" s="20"/>
      <c r="D317" s="35"/>
      <c r="E317" s="20"/>
      <c r="F317" s="20"/>
      <c r="G317" s="20"/>
      <c r="H317" s="20"/>
      <c r="I317" s="20"/>
      <c r="J317" s="20"/>
      <c r="K317" s="20"/>
      <c r="L317" s="20"/>
      <c r="M317" s="20"/>
    </row>
    <row r="318" spans="1:13" x14ac:dyDescent="0.3">
      <c r="A318" s="12" t="s">
        <v>324</v>
      </c>
      <c r="B318" s="13" t="s">
        <v>22</v>
      </c>
      <c r="C318" s="13" t="s">
        <v>42</v>
      </c>
      <c r="D318" s="24" t="s">
        <v>325</v>
      </c>
      <c r="E318" s="14"/>
      <c r="F318" s="14"/>
      <c r="G318" s="14"/>
      <c r="H318" s="14"/>
      <c r="I318" s="14"/>
      <c r="J318" s="14"/>
      <c r="K318" s="15">
        <f>K321</f>
        <v>1</v>
      </c>
      <c r="L318" s="15">
        <f>L321</f>
        <v>593.79999999999995</v>
      </c>
      <c r="M318" s="15">
        <f>M321</f>
        <v>593.79999999999995</v>
      </c>
    </row>
    <row r="319" spans="1:13" ht="102" x14ac:dyDescent="0.3">
      <c r="A319" s="14"/>
      <c r="B319" s="14"/>
      <c r="C319" s="14"/>
      <c r="D319" s="24" t="s">
        <v>326</v>
      </c>
      <c r="E319" s="14"/>
      <c r="F319" s="14"/>
      <c r="G319" s="14"/>
      <c r="H319" s="14"/>
      <c r="I319" s="14"/>
      <c r="J319" s="14"/>
      <c r="K319" s="14"/>
      <c r="L319" s="14"/>
      <c r="M319" s="14"/>
    </row>
    <row r="320" spans="1:13" x14ac:dyDescent="0.3">
      <c r="A320" s="14"/>
      <c r="B320" s="14"/>
      <c r="C320" s="14"/>
      <c r="D320" s="34"/>
      <c r="E320" s="13" t="s">
        <v>17</v>
      </c>
      <c r="F320" s="16">
        <v>1</v>
      </c>
      <c r="G320" s="17">
        <v>0</v>
      </c>
      <c r="H320" s="17">
        <v>0</v>
      </c>
      <c r="I320" s="17">
        <v>0</v>
      </c>
      <c r="J320" s="15">
        <f>OR(F320&lt;&gt;0,G320&lt;&gt;0,H320&lt;&gt;0,I320&lt;&gt;0)*(F320 + (F320 = 0))*(G320 + (G320 = 0))*(H320 + (H320 = 0))*(I320 + (I320 = 0))</f>
        <v>1</v>
      </c>
      <c r="K320" s="14"/>
      <c r="L320" s="14"/>
      <c r="M320" s="14"/>
    </row>
    <row r="321" spans="1:13" x14ac:dyDescent="0.3">
      <c r="A321" s="14"/>
      <c r="B321" s="14"/>
      <c r="C321" s="14"/>
      <c r="D321" s="34"/>
      <c r="E321" s="14"/>
      <c r="F321" s="14"/>
      <c r="G321" s="14"/>
      <c r="H321" s="14"/>
      <c r="I321" s="14"/>
      <c r="J321" s="18" t="s">
        <v>327</v>
      </c>
      <c r="K321" s="19">
        <f>J320*1</f>
        <v>1</v>
      </c>
      <c r="L321" s="17">
        <v>593.79999999999995</v>
      </c>
      <c r="M321" s="19">
        <f>ROUND(K321*L321,2)</f>
        <v>593.79999999999995</v>
      </c>
    </row>
    <row r="322" spans="1:13" ht="0.9" customHeight="1" x14ac:dyDescent="0.3">
      <c r="A322" s="20"/>
      <c r="B322" s="20"/>
      <c r="C322" s="20"/>
      <c r="D322" s="35"/>
      <c r="E322" s="20"/>
      <c r="F322" s="20"/>
      <c r="G322" s="20"/>
      <c r="H322" s="20"/>
      <c r="I322" s="20"/>
      <c r="J322" s="20"/>
      <c r="K322" s="20"/>
      <c r="L322" s="20"/>
      <c r="M322" s="20"/>
    </row>
    <row r="323" spans="1:13" x14ac:dyDescent="0.3">
      <c r="A323" s="14"/>
      <c r="B323" s="14"/>
      <c r="C323" s="14"/>
      <c r="D323" s="34"/>
      <c r="E323" s="14"/>
      <c r="F323" s="14"/>
      <c r="G323" s="14"/>
      <c r="H323" s="14"/>
      <c r="I323" s="14"/>
      <c r="J323" s="18" t="s">
        <v>328</v>
      </c>
      <c r="K323" s="17">
        <v>1</v>
      </c>
      <c r="L323" s="19">
        <f>M293+M298+M303+M308+M313+M318</f>
        <v>15096.37</v>
      </c>
      <c r="M323" s="19">
        <f>ROUND(K323*L323,2)</f>
        <v>15096.37</v>
      </c>
    </row>
    <row r="324" spans="1:13" ht="0.9" customHeight="1" x14ac:dyDescent="0.3">
      <c r="A324" s="20"/>
      <c r="B324" s="20"/>
      <c r="C324" s="20"/>
      <c r="D324" s="35"/>
      <c r="E324" s="20"/>
      <c r="F324" s="20"/>
      <c r="G324" s="20"/>
      <c r="H324" s="20"/>
      <c r="I324" s="20"/>
      <c r="J324" s="20"/>
      <c r="K324" s="20"/>
      <c r="L324" s="20"/>
      <c r="M324" s="20"/>
    </row>
    <row r="325" spans="1:13" x14ac:dyDescent="0.3">
      <c r="A325" s="14"/>
      <c r="B325" s="14"/>
      <c r="C325" s="14"/>
      <c r="D325" s="34"/>
      <c r="E325" s="14"/>
      <c r="F325" s="14"/>
      <c r="G325" s="14"/>
      <c r="H325" s="14"/>
      <c r="I325" s="14"/>
      <c r="J325" s="18" t="s">
        <v>329</v>
      </c>
      <c r="K325" s="17">
        <v>1</v>
      </c>
      <c r="L325" s="19">
        <f>M268+M292</f>
        <v>17870.88</v>
      </c>
      <c r="M325" s="19">
        <f>ROUND(K325*L325,2)</f>
        <v>17870.88</v>
      </c>
    </row>
    <row r="326" spans="1:13" ht="0.9" customHeight="1" x14ac:dyDescent="0.3">
      <c r="A326" s="20"/>
      <c r="B326" s="20"/>
      <c r="C326" s="20"/>
      <c r="D326" s="35"/>
      <c r="E326" s="20"/>
      <c r="F326" s="20"/>
      <c r="G326" s="20"/>
      <c r="H326" s="20"/>
      <c r="I326" s="20"/>
      <c r="J326" s="20"/>
      <c r="K326" s="20"/>
      <c r="L326" s="20"/>
      <c r="M326" s="20"/>
    </row>
    <row r="327" spans="1:13" x14ac:dyDescent="0.3">
      <c r="A327" s="9" t="s">
        <v>330</v>
      </c>
      <c r="B327" s="9" t="s">
        <v>16</v>
      </c>
      <c r="C327" s="9" t="s">
        <v>17</v>
      </c>
      <c r="D327" s="33" t="s">
        <v>331</v>
      </c>
      <c r="E327" s="10"/>
      <c r="F327" s="10"/>
      <c r="G327" s="10"/>
      <c r="H327" s="10"/>
      <c r="I327" s="10"/>
      <c r="J327" s="10"/>
      <c r="K327" s="11">
        <f>K415</f>
        <v>1</v>
      </c>
      <c r="L327" s="11">
        <f>L415</f>
        <v>63647.37</v>
      </c>
      <c r="M327" s="11">
        <f>M415</f>
        <v>63647.37</v>
      </c>
    </row>
    <row r="328" spans="1:13" x14ac:dyDescent="0.3">
      <c r="A328" s="21" t="s">
        <v>332</v>
      </c>
      <c r="B328" s="21" t="s">
        <v>16</v>
      </c>
      <c r="C328" s="21" t="s">
        <v>17</v>
      </c>
      <c r="D328" s="36" t="s">
        <v>333</v>
      </c>
      <c r="E328" s="22"/>
      <c r="F328" s="22"/>
      <c r="G328" s="22"/>
      <c r="H328" s="22"/>
      <c r="I328" s="22"/>
      <c r="J328" s="22"/>
      <c r="K328" s="23">
        <f>K393</f>
        <v>1</v>
      </c>
      <c r="L328" s="23">
        <f>L393</f>
        <v>52369.13</v>
      </c>
      <c r="M328" s="23">
        <f>M393</f>
        <v>52369.13</v>
      </c>
    </row>
    <row r="329" spans="1:13" x14ac:dyDescent="0.3">
      <c r="A329" s="12" t="s">
        <v>334</v>
      </c>
      <c r="B329" s="13" t="s">
        <v>22</v>
      </c>
      <c r="C329" s="13" t="s">
        <v>23</v>
      </c>
      <c r="D329" s="24" t="s">
        <v>335</v>
      </c>
      <c r="E329" s="14"/>
      <c r="F329" s="14"/>
      <c r="G329" s="14"/>
      <c r="H329" s="14"/>
      <c r="I329" s="14"/>
      <c r="J329" s="14"/>
      <c r="K329" s="15">
        <f>K334</f>
        <v>475.1</v>
      </c>
      <c r="L329" s="15">
        <f>L334</f>
        <v>9.9</v>
      </c>
      <c r="M329" s="15">
        <f>M334</f>
        <v>4703.49</v>
      </c>
    </row>
    <row r="330" spans="1:13" ht="71.400000000000006" x14ac:dyDescent="0.3">
      <c r="A330" s="14"/>
      <c r="B330" s="14"/>
      <c r="C330" s="14"/>
      <c r="D330" s="24" t="s">
        <v>336</v>
      </c>
      <c r="E330" s="14"/>
      <c r="F330" s="14"/>
      <c r="G330" s="14"/>
      <c r="H330" s="14"/>
      <c r="I330" s="14"/>
      <c r="J330" s="14"/>
      <c r="K330" s="14"/>
      <c r="L330" s="14"/>
      <c r="M330" s="14"/>
    </row>
    <row r="331" spans="1:13" x14ac:dyDescent="0.3">
      <c r="A331" s="14"/>
      <c r="B331" s="14"/>
      <c r="C331" s="14"/>
      <c r="D331" s="34"/>
      <c r="E331" s="13" t="s">
        <v>337</v>
      </c>
      <c r="F331" s="16">
        <v>1</v>
      </c>
      <c r="G331" s="17">
        <v>70</v>
      </c>
      <c r="H331" s="17">
        <v>0</v>
      </c>
      <c r="I331" s="17">
        <v>3.2</v>
      </c>
      <c r="J331" s="15">
        <f>OR(F331&lt;&gt;0,G331&lt;&gt;0,H331&lt;&gt;0,I331&lt;&gt;0)*(F331 + (F331 = 0))*(G331 + (G331 = 0))*(H331 + (H331 = 0))*(I331 + (I331 = 0))</f>
        <v>224</v>
      </c>
      <c r="K331" s="14"/>
      <c r="L331" s="14"/>
      <c r="M331" s="14"/>
    </row>
    <row r="332" spans="1:13" x14ac:dyDescent="0.3">
      <c r="A332" s="14"/>
      <c r="B332" s="14"/>
      <c r="C332" s="14"/>
      <c r="D332" s="34"/>
      <c r="E332" s="13" t="s">
        <v>181</v>
      </c>
      <c r="F332" s="16">
        <v>1</v>
      </c>
      <c r="G332" s="17">
        <v>73</v>
      </c>
      <c r="H332" s="17">
        <v>0</v>
      </c>
      <c r="I332" s="17">
        <v>3.2</v>
      </c>
      <c r="J332" s="15">
        <f>OR(F332&lt;&gt;0,G332&lt;&gt;0,H332&lt;&gt;0,I332&lt;&gt;0)*(F332 + (F332 = 0))*(G332 + (G332 = 0))*(H332 + (H332 = 0))*(I332 + (I332 = 0))</f>
        <v>233.6</v>
      </c>
      <c r="K332" s="14"/>
      <c r="L332" s="14"/>
      <c r="M332" s="14"/>
    </row>
    <row r="333" spans="1:13" x14ac:dyDescent="0.3">
      <c r="A333" s="14"/>
      <c r="B333" s="14"/>
      <c r="C333" s="14"/>
      <c r="D333" s="34"/>
      <c r="E333" s="13" t="s">
        <v>281</v>
      </c>
      <c r="F333" s="16">
        <v>1</v>
      </c>
      <c r="G333" s="17">
        <v>7</v>
      </c>
      <c r="H333" s="17">
        <v>0</v>
      </c>
      <c r="I333" s="17">
        <v>2.5</v>
      </c>
      <c r="J333" s="15">
        <f>OR(F333&lt;&gt;0,G333&lt;&gt;0,H333&lt;&gt;0,I333&lt;&gt;0)*(F333 + (F333 = 0))*(G333 + (G333 = 0))*(H333 + (H333 = 0))*(I333 + (I333 = 0))</f>
        <v>17.5</v>
      </c>
      <c r="K333" s="14"/>
      <c r="L333" s="14"/>
      <c r="M333" s="14"/>
    </row>
    <row r="334" spans="1:13" x14ac:dyDescent="0.3">
      <c r="A334" s="14"/>
      <c r="B334" s="14"/>
      <c r="C334" s="14"/>
      <c r="D334" s="34"/>
      <c r="E334" s="14"/>
      <c r="F334" s="14"/>
      <c r="G334" s="14"/>
      <c r="H334" s="14"/>
      <c r="I334" s="14"/>
      <c r="J334" s="18" t="s">
        <v>338</v>
      </c>
      <c r="K334" s="19">
        <f>SUM(J331:J333)*1</f>
        <v>475.1</v>
      </c>
      <c r="L334" s="17">
        <v>9.9</v>
      </c>
      <c r="M334" s="19">
        <f>ROUND(K334*L334,2)</f>
        <v>4703.49</v>
      </c>
    </row>
    <row r="335" spans="1:13" ht="0.9" customHeight="1" x14ac:dyDescent="0.3">
      <c r="A335" s="20"/>
      <c r="B335" s="20"/>
      <c r="C335" s="20"/>
      <c r="D335" s="35"/>
      <c r="E335" s="20"/>
      <c r="F335" s="20"/>
      <c r="G335" s="20"/>
      <c r="H335" s="20"/>
      <c r="I335" s="20"/>
      <c r="J335" s="20"/>
      <c r="K335" s="20"/>
      <c r="L335" s="20"/>
      <c r="M335" s="20"/>
    </row>
    <row r="336" spans="1:13" x14ac:dyDescent="0.3">
      <c r="A336" s="12" t="s">
        <v>339</v>
      </c>
      <c r="B336" s="13" t="s">
        <v>22</v>
      </c>
      <c r="C336" s="13" t="s">
        <v>23</v>
      </c>
      <c r="D336" s="24" t="s">
        <v>340</v>
      </c>
      <c r="E336" s="14"/>
      <c r="F336" s="14"/>
      <c r="G336" s="14"/>
      <c r="H336" s="14"/>
      <c r="I336" s="14"/>
      <c r="J336" s="14"/>
      <c r="K336" s="15">
        <f>K339</f>
        <v>50</v>
      </c>
      <c r="L336" s="15">
        <f>L339</f>
        <v>9.9</v>
      </c>
      <c r="M336" s="15">
        <f>M339</f>
        <v>495</v>
      </c>
    </row>
    <row r="337" spans="1:13" ht="91.8" x14ac:dyDescent="0.3">
      <c r="A337" s="14"/>
      <c r="B337" s="14"/>
      <c r="C337" s="14"/>
      <c r="D337" s="24" t="s">
        <v>341</v>
      </c>
      <c r="E337" s="14"/>
      <c r="F337" s="14"/>
      <c r="G337" s="14"/>
      <c r="H337" s="14"/>
      <c r="I337" s="14"/>
      <c r="J337" s="14"/>
      <c r="K337" s="14"/>
      <c r="L337" s="14"/>
      <c r="M337" s="14"/>
    </row>
    <row r="338" spans="1:13" x14ac:dyDescent="0.3">
      <c r="A338" s="14"/>
      <c r="B338" s="14"/>
      <c r="C338" s="14"/>
      <c r="D338" s="34"/>
      <c r="E338" s="13" t="s">
        <v>342</v>
      </c>
      <c r="F338" s="16">
        <v>50</v>
      </c>
      <c r="G338" s="17">
        <v>0</v>
      </c>
      <c r="H338" s="17">
        <v>0</v>
      </c>
      <c r="I338" s="17">
        <v>0</v>
      </c>
      <c r="J338" s="15">
        <f>OR(F338&lt;&gt;0,G338&lt;&gt;0,H338&lt;&gt;0,I338&lt;&gt;0)*(F338 + (F338 = 0))*(G338 + (G338 = 0))*(H338 + (H338 = 0))*(I338 + (I338 = 0))</f>
        <v>50</v>
      </c>
      <c r="K338" s="14"/>
      <c r="L338" s="14"/>
      <c r="M338" s="14"/>
    </row>
    <row r="339" spans="1:13" x14ac:dyDescent="0.3">
      <c r="A339" s="14"/>
      <c r="B339" s="14"/>
      <c r="C339" s="14"/>
      <c r="D339" s="34"/>
      <c r="E339" s="14"/>
      <c r="F339" s="14"/>
      <c r="G339" s="14"/>
      <c r="H339" s="14"/>
      <c r="I339" s="14"/>
      <c r="J339" s="18" t="s">
        <v>343</v>
      </c>
      <c r="K339" s="19">
        <f>J338</f>
        <v>50</v>
      </c>
      <c r="L339" s="17">
        <v>9.9</v>
      </c>
      <c r="M339" s="19">
        <f>ROUND(K339*L339,2)</f>
        <v>495</v>
      </c>
    </row>
    <row r="340" spans="1:13" ht="0.9" customHeight="1" x14ac:dyDescent="0.3">
      <c r="A340" s="20"/>
      <c r="B340" s="20"/>
      <c r="C340" s="20"/>
      <c r="D340" s="35"/>
      <c r="E340" s="20"/>
      <c r="F340" s="20"/>
      <c r="G340" s="20"/>
      <c r="H340" s="20"/>
      <c r="I340" s="20"/>
      <c r="J340" s="20"/>
      <c r="K340" s="20"/>
      <c r="L340" s="20"/>
      <c r="M340" s="20"/>
    </row>
    <row r="341" spans="1:13" x14ac:dyDescent="0.3">
      <c r="A341" s="12" t="s">
        <v>344</v>
      </c>
      <c r="B341" s="13" t="s">
        <v>22</v>
      </c>
      <c r="C341" s="13" t="s">
        <v>23</v>
      </c>
      <c r="D341" s="24" t="s">
        <v>345</v>
      </c>
      <c r="E341" s="14"/>
      <c r="F341" s="14"/>
      <c r="G341" s="14"/>
      <c r="H341" s="14"/>
      <c r="I341" s="14"/>
      <c r="J341" s="14"/>
      <c r="K341" s="15">
        <f>K344</f>
        <v>20</v>
      </c>
      <c r="L341" s="15">
        <f>L344</f>
        <v>18.559999999999999</v>
      </c>
      <c r="M341" s="15">
        <f>M344</f>
        <v>371.2</v>
      </c>
    </row>
    <row r="342" spans="1:13" ht="40.799999999999997" x14ac:dyDescent="0.3">
      <c r="A342" s="14"/>
      <c r="B342" s="14"/>
      <c r="C342" s="14"/>
      <c r="D342" s="24" t="s">
        <v>346</v>
      </c>
      <c r="E342" s="14"/>
      <c r="F342" s="14"/>
      <c r="G342" s="14"/>
      <c r="H342" s="14"/>
      <c r="I342" s="14"/>
      <c r="J342" s="14"/>
      <c r="K342" s="14"/>
      <c r="L342" s="14"/>
      <c r="M342" s="14"/>
    </row>
    <row r="343" spans="1:13" x14ac:dyDescent="0.3">
      <c r="A343" s="14"/>
      <c r="B343" s="14"/>
      <c r="C343" s="14"/>
      <c r="D343" s="34"/>
      <c r="E343" s="13" t="s">
        <v>226</v>
      </c>
      <c r="F343" s="16">
        <v>20</v>
      </c>
      <c r="G343" s="17">
        <v>0</v>
      </c>
      <c r="H343" s="17">
        <v>0</v>
      </c>
      <c r="I343" s="17">
        <v>0</v>
      </c>
      <c r="J343" s="15">
        <f>OR(F343&lt;&gt;0,G343&lt;&gt;0,H343&lt;&gt;0,I343&lt;&gt;0)*(F343 + (F343 = 0))*(G343 + (G343 = 0))*(H343 + (H343 = 0))*(I343 + (I343 = 0))</f>
        <v>20</v>
      </c>
      <c r="K343" s="14"/>
      <c r="L343" s="14"/>
      <c r="M343" s="14"/>
    </row>
    <row r="344" spans="1:13" x14ac:dyDescent="0.3">
      <c r="A344" s="14"/>
      <c r="B344" s="14"/>
      <c r="C344" s="14"/>
      <c r="D344" s="34"/>
      <c r="E344" s="14"/>
      <c r="F344" s="14"/>
      <c r="G344" s="14"/>
      <c r="H344" s="14"/>
      <c r="I344" s="14"/>
      <c r="J344" s="18" t="s">
        <v>347</v>
      </c>
      <c r="K344" s="19">
        <f>J343</f>
        <v>20</v>
      </c>
      <c r="L344" s="17">
        <v>18.559999999999999</v>
      </c>
      <c r="M344" s="19">
        <f>ROUND(K344*L344,2)</f>
        <v>371.2</v>
      </c>
    </row>
    <row r="345" spans="1:13" ht="0.9" customHeight="1" x14ac:dyDescent="0.3">
      <c r="A345" s="20"/>
      <c r="B345" s="20"/>
      <c r="C345" s="20"/>
      <c r="D345" s="35"/>
      <c r="E345" s="20"/>
      <c r="F345" s="20"/>
      <c r="G345" s="20"/>
      <c r="H345" s="20"/>
      <c r="I345" s="20"/>
      <c r="J345" s="20"/>
      <c r="K345" s="20"/>
      <c r="L345" s="20"/>
      <c r="M345" s="20"/>
    </row>
    <row r="346" spans="1:13" x14ac:dyDescent="0.3">
      <c r="A346" s="12" t="s">
        <v>348</v>
      </c>
      <c r="B346" s="13" t="s">
        <v>22</v>
      </c>
      <c r="C346" s="13" t="s">
        <v>23</v>
      </c>
      <c r="D346" s="24" t="s">
        <v>349</v>
      </c>
      <c r="E346" s="14"/>
      <c r="F346" s="14"/>
      <c r="G346" s="14"/>
      <c r="H346" s="14"/>
      <c r="I346" s="14"/>
      <c r="J346" s="14"/>
      <c r="K346" s="15">
        <f>K350</f>
        <v>345</v>
      </c>
      <c r="L346" s="15">
        <f>L350</f>
        <v>18.559999999999999</v>
      </c>
      <c r="M346" s="15">
        <f>M350</f>
        <v>6403.2</v>
      </c>
    </row>
    <row r="347" spans="1:13" ht="71.400000000000006" x14ac:dyDescent="0.3">
      <c r="A347" s="14"/>
      <c r="B347" s="14"/>
      <c r="C347" s="14"/>
      <c r="D347" s="24" t="s">
        <v>350</v>
      </c>
      <c r="E347" s="14"/>
      <c r="F347" s="14"/>
      <c r="G347" s="14"/>
      <c r="H347" s="14"/>
      <c r="I347" s="14"/>
      <c r="J347" s="14"/>
      <c r="K347" s="14"/>
      <c r="L347" s="14"/>
      <c r="M347" s="14"/>
    </row>
    <row r="348" spans="1:13" x14ac:dyDescent="0.3">
      <c r="A348" s="14"/>
      <c r="B348" s="14"/>
      <c r="C348" s="14"/>
      <c r="D348" s="34"/>
      <c r="E348" s="13" t="s">
        <v>351</v>
      </c>
      <c r="F348" s="16">
        <v>305</v>
      </c>
      <c r="G348" s="17">
        <v>0</v>
      </c>
      <c r="H348" s="17">
        <v>0</v>
      </c>
      <c r="I348" s="17">
        <v>0</v>
      </c>
      <c r="J348" s="15">
        <f>OR(F348&lt;&gt;0,G348&lt;&gt;0,H348&lt;&gt;0,I348&lt;&gt;0)*(F348 + (F348 = 0))*(G348 + (G348 = 0))*(H348 + (H348 = 0))*(I348 + (I348 = 0))</f>
        <v>305</v>
      </c>
      <c r="K348" s="14"/>
      <c r="L348" s="14"/>
      <c r="M348" s="14"/>
    </row>
    <row r="349" spans="1:13" x14ac:dyDescent="0.3">
      <c r="A349" s="14"/>
      <c r="B349" s="14"/>
      <c r="C349" s="14"/>
      <c r="D349" s="34"/>
      <c r="E349" s="13" t="s">
        <v>342</v>
      </c>
      <c r="F349" s="16">
        <v>40</v>
      </c>
      <c r="G349" s="17">
        <v>0</v>
      </c>
      <c r="H349" s="17">
        <v>0</v>
      </c>
      <c r="I349" s="17">
        <v>0</v>
      </c>
      <c r="J349" s="15">
        <f>OR(F349&lt;&gt;0,G349&lt;&gt;0,H349&lt;&gt;0,I349&lt;&gt;0)*(F349 + (F349 = 0))*(G349 + (G349 = 0))*(H349 + (H349 = 0))*(I349 + (I349 = 0))</f>
        <v>40</v>
      </c>
      <c r="K349" s="14"/>
      <c r="L349" s="14"/>
      <c r="M349" s="14"/>
    </row>
    <row r="350" spans="1:13" x14ac:dyDescent="0.3">
      <c r="A350" s="14"/>
      <c r="B350" s="14"/>
      <c r="C350" s="14"/>
      <c r="D350" s="34"/>
      <c r="E350" s="14"/>
      <c r="F350" s="14"/>
      <c r="G350" s="14"/>
      <c r="H350" s="14"/>
      <c r="I350" s="14"/>
      <c r="J350" s="18" t="s">
        <v>352</v>
      </c>
      <c r="K350" s="19">
        <f>SUM(J348:J349)</f>
        <v>345</v>
      </c>
      <c r="L350" s="17">
        <v>18.559999999999999</v>
      </c>
      <c r="M350" s="19">
        <f>ROUND(K350*L350,2)</f>
        <v>6403.2</v>
      </c>
    </row>
    <row r="351" spans="1:13" ht="0.9" customHeight="1" x14ac:dyDescent="0.3">
      <c r="A351" s="20"/>
      <c r="B351" s="20"/>
      <c r="C351" s="20"/>
      <c r="D351" s="35"/>
      <c r="E351" s="20"/>
      <c r="F351" s="20"/>
      <c r="G351" s="20"/>
      <c r="H351" s="20"/>
      <c r="I351" s="20"/>
      <c r="J351" s="20"/>
      <c r="K351" s="20"/>
      <c r="L351" s="20"/>
      <c r="M351" s="20"/>
    </row>
    <row r="352" spans="1:13" ht="20.399999999999999" x14ac:dyDescent="0.3">
      <c r="A352" s="12" t="s">
        <v>353</v>
      </c>
      <c r="B352" s="13" t="s">
        <v>22</v>
      </c>
      <c r="C352" s="13" t="s">
        <v>23</v>
      </c>
      <c r="D352" s="24" t="s">
        <v>354</v>
      </c>
      <c r="E352" s="14"/>
      <c r="F352" s="14"/>
      <c r="G352" s="14"/>
      <c r="H352" s="14"/>
      <c r="I352" s="14"/>
      <c r="J352" s="14"/>
      <c r="K352" s="15">
        <f>K355</f>
        <v>47.6</v>
      </c>
      <c r="L352" s="15">
        <f>L355</f>
        <v>48.8</v>
      </c>
      <c r="M352" s="15">
        <f>M355</f>
        <v>2322.88</v>
      </c>
    </row>
    <row r="353" spans="1:13" ht="102" x14ac:dyDescent="0.3">
      <c r="A353" s="14"/>
      <c r="B353" s="14"/>
      <c r="C353" s="14"/>
      <c r="D353" s="24" t="s">
        <v>355</v>
      </c>
      <c r="E353" s="14"/>
      <c r="F353" s="14"/>
      <c r="G353" s="14"/>
      <c r="H353" s="14"/>
      <c r="I353" s="14"/>
      <c r="J353" s="14"/>
      <c r="K353" s="14"/>
      <c r="L353" s="14"/>
      <c r="M353" s="14"/>
    </row>
    <row r="354" spans="1:13" x14ac:dyDescent="0.3">
      <c r="A354" s="14"/>
      <c r="B354" s="14"/>
      <c r="C354" s="14"/>
      <c r="D354" s="34"/>
      <c r="E354" s="13" t="s">
        <v>356</v>
      </c>
      <c r="F354" s="16">
        <v>1</v>
      </c>
      <c r="G354" s="17">
        <v>17</v>
      </c>
      <c r="H354" s="17">
        <v>0</v>
      </c>
      <c r="I354" s="17">
        <v>2.8</v>
      </c>
      <c r="J354" s="15">
        <f>OR(F354&lt;&gt;0,G354&lt;&gt;0,H354&lt;&gt;0,I354&lt;&gt;0)*(F354 + (F354 = 0))*(G354 + (G354 = 0))*(H354 + (H354 = 0))*(I354 + (I354 = 0))</f>
        <v>47.6</v>
      </c>
      <c r="K354" s="14"/>
      <c r="L354" s="14"/>
      <c r="M354" s="14"/>
    </row>
    <row r="355" spans="1:13" x14ac:dyDescent="0.3">
      <c r="A355" s="14"/>
      <c r="B355" s="14"/>
      <c r="C355" s="14"/>
      <c r="D355" s="34"/>
      <c r="E355" s="14"/>
      <c r="F355" s="14"/>
      <c r="G355" s="14"/>
      <c r="H355" s="14"/>
      <c r="I355" s="14"/>
      <c r="J355" s="18" t="s">
        <v>357</v>
      </c>
      <c r="K355" s="19">
        <f>J354</f>
        <v>47.6</v>
      </c>
      <c r="L355" s="17">
        <v>48.8</v>
      </c>
      <c r="M355" s="19">
        <f>ROUND(K355*L355,2)</f>
        <v>2322.88</v>
      </c>
    </row>
    <row r="356" spans="1:13" ht="0.9" customHeight="1" x14ac:dyDescent="0.3">
      <c r="A356" s="20"/>
      <c r="B356" s="20"/>
      <c r="C356" s="20"/>
      <c r="D356" s="35"/>
      <c r="E356" s="20"/>
      <c r="F356" s="20"/>
      <c r="G356" s="20"/>
      <c r="H356" s="20"/>
      <c r="I356" s="20"/>
      <c r="J356" s="20"/>
      <c r="K356" s="20"/>
      <c r="L356" s="20"/>
      <c r="M356" s="20"/>
    </row>
    <row r="357" spans="1:13" x14ac:dyDescent="0.3">
      <c r="A357" s="12" t="s">
        <v>358</v>
      </c>
      <c r="B357" s="13" t="s">
        <v>22</v>
      </c>
      <c r="C357" s="13" t="s">
        <v>123</v>
      </c>
      <c r="D357" s="24" t="s">
        <v>359</v>
      </c>
      <c r="E357" s="14"/>
      <c r="F357" s="14"/>
      <c r="G357" s="14"/>
      <c r="H357" s="14"/>
      <c r="I357" s="14"/>
      <c r="J357" s="14"/>
      <c r="K357" s="15">
        <f>K360</f>
        <v>10</v>
      </c>
      <c r="L357" s="15">
        <f>L360</f>
        <v>21.07</v>
      </c>
      <c r="M357" s="15">
        <f>M360</f>
        <v>210.7</v>
      </c>
    </row>
    <row r="358" spans="1:13" ht="40.799999999999997" x14ac:dyDescent="0.3">
      <c r="A358" s="14"/>
      <c r="B358" s="14"/>
      <c r="C358" s="14"/>
      <c r="D358" s="24" t="s">
        <v>360</v>
      </c>
      <c r="E358" s="14"/>
      <c r="F358" s="14"/>
      <c r="G358" s="14"/>
      <c r="H358" s="14"/>
      <c r="I358" s="14"/>
      <c r="J358" s="14"/>
      <c r="K358" s="14"/>
      <c r="L358" s="14"/>
      <c r="M358" s="14"/>
    </row>
    <row r="359" spans="1:13" x14ac:dyDescent="0.3">
      <c r="A359" s="14"/>
      <c r="B359" s="14"/>
      <c r="C359" s="14"/>
      <c r="D359" s="34"/>
      <c r="E359" s="13" t="s">
        <v>17</v>
      </c>
      <c r="F359" s="16">
        <v>10</v>
      </c>
      <c r="G359" s="17">
        <v>0</v>
      </c>
      <c r="H359" s="17">
        <v>0</v>
      </c>
      <c r="I359" s="17">
        <v>0</v>
      </c>
      <c r="J359" s="15">
        <f>OR(F359&lt;&gt;0,G359&lt;&gt;0,H359&lt;&gt;0,I359&lt;&gt;0)*(F359 + (F359 = 0))*(G359 + (G359 = 0))*(H359 + (H359 = 0))*(I359 + (I359 = 0))</f>
        <v>10</v>
      </c>
      <c r="K359" s="14"/>
      <c r="L359" s="14"/>
      <c r="M359" s="14"/>
    </row>
    <row r="360" spans="1:13" x14ac:dyDescent="0.3">
      <c r="A360" s="14"/>
      <c r="B360" s="14"/>
      <c r="C360" s="14"/>
      <c r="D360" s="34"/>
      <c r="E360" s="14"/>
      <c r="F360" s="14"/>
      <c r="G360" s="14"/>
      <c r="H360" s="14"/>
      <c r="I360" s="14"/>
      <c r="J360" s="18" t="s">
        <v>361</v>
      </c>
      <c r="K360" s="19">
        <f>J359</f>
        <v>10</v>
      </c>
      <c r="L360" s="17">
        <v>21.07</v>
      </c>
      <c r="M360" s="19">
        <f>ROUND(K360*L360,2)</f>
        <v>210.7</v>
      </c>
    </row>
    <row r="361" spans="1:13" ht="0.9" customHeight="1" x14ac:dyDescent="0.3">
      <c r="A361" s="20"/>
      <c r="B361" s="20"/>
      <c r="C361" s="20"/>
      <c r="D361" s="35"/>
      <c r="E361" s="20"/>
      <c r="F361" s="20"/>
      <c r="G361" s="20"/>
      <c r="H361" s="20"/>
      <c r="I361" s="20"/>
      <c r="J361" s="20"/>
      <c r="K361" s="20"/>
      <c r="L361" s="20"/>
      <c r="M361" s="20"/>
    </row>
    <row r="362" spans="1:13" ht="20.399999999999999" x14ac:dyDescent="0.3">
      <c r="A362" s="12" t="s">
        <v>362</v>
      </c>
      <c r="B362" s="13" t="s">
        <v>22</v>
      </c>
      <c r="C362" s="13" t="s">
        <v>123</v>
      </c>
      <c r="D362" s="24" t="s">
        <v>363</v>
      </c>
      <c r="E362" s="14"/>
      <c r="F362" s="14"/>
      <c r="G362" s="14"/>
      <c r="H362" s="14"/>
      <c r="I362" s="14"/>
      <c r="J362" s="14"/>
      <c r="K362" s="15">
        <f>K365</f>
        <v>11.2</v>
      </c>
      <c r="L362" s="15">
        <f>L365</f>
        <v>15.39</v>
      </c>
      <c r="M362" s="15">
        <f>M365</f>
        <v>172.37</v>
      </c>
    </row>
    <row r="363" spans="1:13" ht="91.8" x14ac:dyDescent="0.3">
      <c r="A363" s="14"/>
      <c r="B363" s="14"/>
      <c r="C363" s="14"/>
      <c r="D363" s="24" t="s">
        <v>364</v>
      </c>
      <c r="E363" s="14"/>
      <c r="F363" s="14"/>
      <c r="G363" s="14"/>
      <c r="H363" s="14"/>
      <c r="I363" s="14"/>
      <c r="J363" s="14"/>
      <c r="K363" s="14"/>
      <c r="L363" s="14"/>
      <c r="M363" s="14"/>
    </row>
    <row r="364" spans="1:13" x14ac:dyDescent="0.3">
      <c r="A364" s="14"/>
      <c r="B364" s="14"/>
      <c r="C364" s="14"/>
      <c r="D364" s="34"/>
      <c r="E364" s="13" t="s">
        <v>356</v>
      </c>
      <c r="F364" s="16">
        <v>4</v>
      </c>
      <c r="G364" s="28">
        <v>2.8</v>
      </c>
      <c r="H364" s="28">
        <v>0</v>
      </c>
      <c r="I364" s="28">
        <v>0</v>
      </c>
      <c r="J364" s="29">
        <f>OR(F364&lt;&gt;0,G364&lt;&gt;0,H364&lt;&gt;0,I364&lt;&gt;0)*(F364 + (F364 = 0))*(G364 + (G364 = 0))*(H364 + (H364 = 0))*(I364 + (I364 = 0))</f>
        <v>11.2</v>
      </c>
      <c r="K364" s="14"/>
      <c r="L364" s="14"/>
      <c r="M364" s="14"/>
    </row>
    <row r="365" spans="1:13" x14ac:dyDescent="0.3">
      <c r="A365" s="14"/>
      <c r="B365" s="14"/>
      <c r="C365" s="14"/>
      <c r="D365" s="34"/>
      <c r="E365" s="14"/>
      <c r="F365" s="14"/>
      <c r="G365" s="14"/>
      <c r="H365" s="14"/>
      <c r="I365" s="14"/>
      <c r="J365" s="18" t="s">
        <v>365</v>
      </c>
      <c r="K365" s="19">
        <f>J364</f>
        <v>11.2</v>
      </c>
      <c r="L365" s="17">
        <v>15.39</v>
      </c>
      <c r="M365" s="19">
        <f>ROUND(K365*L365,2)</f>
        <v>172.37</v>
      </c>
    </row>
    <row r="366" spans="1:13" ht="0.9" customHeight="1" x14ac:dyDescent="0.3">
      <c r="A366" s="20"/>
      <c r="B366" s="20"/>
      <c r="C366" s="20"/>
      <c r="D366" s="35"/>
      <c r="E366" s="20"/>
      <c r="F366" s="20"/>
      <c r="G366" s="20"/>
      <c r="H366" s="20"/>
      <c r="I366" s="20"/>
      <c r="J366" s="20"/>
      <c r="K366" s="20"/>
      <c r="L366" s="20"/>
      <c r="M366" s="20"/>
    </row>
    <row r="367" spans="1:13" x14ac:dyDescent="0.3">
      <c r="A367" s="12" t="s">
        <v>366</v>
      </c>
      <c r="B367" s="13" t="s">
        <v>22</v>
      </c>
      <c r="C367" s="13" t="s">
        <v>23</v>
      </c>
      <c r="D367" s="24" t="s">
        <v>367</v>
      </c>
      <c r="E367" s="14"/>
      <c r="F367" s="14"/>
      <c r="G367" s="14"/>
      <c r="H367" s="14"/>
      <c r="I367" s="14"/>
      <c r="J367" s="14"/>
      <c r="K367" s="15">
        <f>K371</f>
        <v>12.5</v>
      </c>
      <c r="L367" s="15">
        <f>L371</f>
        <v>224.99</v>
      </c>
      <c r="M367" s="15">
        <f>M371</f>
        <v>2812.38</v>
      </c>
    </row>
    <row r="368" spans="1:13" ht="71.400000000000006" x14ac:dyDescent="0.3">
      <c r="A368" s="14"/>
      <c r="B368" s="14"/>
      <c r="C368" s="14"/>
      <c r="D368" s="24" t="s">
        <v>368</v>
      </c>
      <c r="E368" s="14"/>
      <c r="F368" s="14"/>
      <c r="G368" s="14"/>
      <c r="H368" s="14"/>
      <c r="I368" s="14"/>
      <c r="J368" s="14"/>
      <c r="K368" s="14"/>
      <c r="L368" s="14"/>
      <c r="M368" s="14"/>
    </row>
    <row r="369" spans="1:13" x14ac:dyDescent="0.3">
      <c r="A369" s="14"/>
      <c r="B369" s="14"/>
      <c r="C369" s="14"/>
      <c r="D369" s="34"/>
      <c r="E369" s="13" t="s">
        <v>270</v>
      </c>
      <c r="F369" s="16">
        <v>1</v>
      </c>
      <c r="G369" s="17">
        <v>6</v>
      </c>
      <c r="H369" s="17">
        <v>0</v>
      </c>
      <c r="I369" s="17">
        <v>1.25</v>
      </c>
      <c r="J369" s="15">
        <f>OR(F369&lt;&gt;0,G369&lt;&gt;0,H369&lt;&gt;0,I369&lt;&gt;0)*(F369 + (F369 = 0))*(G369 + (G369 = 0))*(H369 + (H369 = 0))*(I369 + (I369 = 0))</f>
        <v>7.5</v>
      </c>
      <c r="K369" s="14"/>
      <c r="L369" s="14"/>
      <c r="M369" s="14"/>
    </row>
    <row r="370" spans="1:13" x14ac:dyDescent="0.3">
      <c r="A370" s="14"/>
      <c r="B370" s="14"/>
      <c r="C370" s="14"/>
      <c r="D370" s="34"/>
      <c r="E370" s="13" t="s">
        <v>295</v>
      </c>
      <c r="F370" s="16">
        <v>1</v>
      </c>
      <c r="G370" s="17">
        <v>4</v>
      </c>
      <c r="H370" s="17">
        <v>0</v>
      </c>
      <c r="I370" s="17">
        <v>1.25</v>
      </c>
      <c r="J370" s="15">
        <f>OR(F370&lt;&gt;0,G370&lt;&gt;0,H370&lt;&gt;0,I370&lt;&gt;0)*(F370 + (F370 = 0))*(G370 + (G370 = 0))*(H370 + (H370 = 0))*(I370 + (I370 = 0))</f>
        <v>5</v>
      </c>
      <c r="K370" s="14"/>
      <c r="L370" s="14"/>
      <c r="M370" s="14"/>
    </row>
    <row r="371" spans="1:13" x14ac:dyDescent="0.3">
      <c r="A371" s="14"/>
      <c r="B371" s="14"/>
      <c r="C371" s="14"/>
      <c r="D371" s="34"/>
      <c r="E371" s="14"/>
      <c r="F371" s="14"/>
      <c r="G371" s="14"/>
      <c r="H371" s="14"/>
      <c r="I371" s="14"/>
      <c r="J371" s="18" t="s">
        <v>369</v>
      </c>
      <c r="K371" s="19">
        <f>SUM(J369:J370)</f>
        <v>12.5</v>
      </c>
      <c r="L371" s="17">
        <v>224.99</v>
      </c>
      <c r="M371" s="19">
        <f>ROUND(K371*L371,2)</f>
        <v>2812.38</v>
      </c>
    </row>
    <row r="372" spans="1:13" ht="0.9" customHeight="1" x14ac:dyDescent="0.3">
      <c r="A372" s="20"/>
      <c r="B372" s="20"/>
      <c r="C372" s="20"/>
      <c r="D372" s="35"/>
      <c r="E372" s="20"/>
      <c r="F372" s="20"/>
      <c r="G372" s="20"/>
      <c r="H372" s="20"/>
      <c r="I372" s="20"/>
      <c r="J372" s="20"/>
      <c r="K372" s="20"/>
      <c r="L372" s="20"/>
      <c r="M372" s="20"/>
    </row>
    <row r="373" spans="1:13" x14ac:dyDescent="0.3">
      <c r="A373" s="12" t="s">
        <v>370</v>
      </c>
      <c r="B373" s="13" t="s">
        <v>22</v>
      </c>
      <c r="C373" s="13" t="s">
        <v>23</v>
      </c>
      <c r="D373" s="24" t="s">
        <v>371</v>
      </c>
      <c r="E373" s="14"/>
      <c r="F373" s="14"/>
      <c r="G373" s="14"/>
      <c r="H373" s="14"/>
      <c r="I373" s="14"/>
      <c r="J373" s="14"/>
      <c r="K373" s="15">
        <f>K376</f>
        <v>305</v>
      </c>
      <c r="L373" s="15">
        <f>L376</f>
        <v>9.9</v>
      </c>
      <c r="M373" s="15">
        <f>M376</f>
        <v>3019.5</v>
      </c>
    </row>
    <row r="374" spans="1:13" ht="71.400000000000006" x14ac:dyDescent="0.3">
      <c r="A374" s="14"/>
      <c r="B374" s="14"/>
      <c r="C374" s="14"/>
      <c r="D374" s="24" t="s">
        <v>372</v>
      </c>
      <c r="E374" s="14"/>
      <c r="F374" s="14"/>
      <c r="G374" s="14"/>
      <c r="H374" s="14"/>
      <c r="I374" s="14"/>
      <c r="J374" s="14"/>
      <c r="K374" s="14"/>
      <c r="L374" s="14"/>
      <c r="M374" s="14"/>
    </row>
    <row r="375" spans="1:13" x14ac:dyDescent="0.3">
      <c r="A375" s="14"/>
      <c r="B375" s="14"/>
      <c r="C375" s="14"/>
      <c r="D375" s="34"/>
      <c r="E375" s="13" t="s">
        <v>351</v>
      </c>
      <c r="F375" s="16">
        <v>305</v>
      </c>
      <c r="G375" s="17">
        <v>0</v>
      </c>
      <c r="H375" s="17">
        <v>0</v>
      </c>
      <c r="I375" s="17">
        <v>0</v>
      </c>
      <c r="J375" s="15">
        <f>OR(F375&lt;&gt;0,G375&lt;&gt;0,H375&lt;&gt;0,I375&lt;&gt;0)*(F375 + (F375 = 0))*(G375 + (G375 = 0))*(H375 + (H375 = 0))*(I375 + (I375 = 0))</f>
        <v>305</v>
      </c>
      <c r="K375" s="14"/>
      <c r="L375" s="14"/>
      <c r="M375" s="14"/>
    </row>
    <row r="376" spans="1:13" x14ac:dyDescent="0.3">
      <c r="A376" s="14"/>
      <c r="B376" s="14"/>
      <c r="C376" s="14"/>
      <c r="D376" s="34"/>
      <c r="E376" s="14"/>
      <c r="F376" s="14"/>
      <c r="G376" s="14"/>
      <c r="H376" s="14"/>
      <c r="I376" s="14"/>
      <c r="J376" s="18" t="s">
        <v>373</v>
      </c>
      <c r="K376" s="19">
        <f>J375</f>
        <v>305</v>
      </c>
      <c r="L376" s="17">
        <v>9.9</v>
      </c>
      <c r="M376" s="19">
        <f>ROUND(K376*L376,2)</f>
        <v>3019.5</v>
      </c>
    </row>
    <row r="377" spans="1:13" ht="0.9" customHeight="1" x14ac:dyDescent="0.3">
      <c r="A377" s="20"/>
      <c r="B377" s="20"/>
      <c r="C377" s="20"/>
      <c r="D377" s="35"/>
      <c r="E377" s="20"/>
      <c r="F377" s="20"/>
      <c r="G377" s="20"/>
      <c r="H377" s="20"/>
      <c r="I377" s="20"/>
      <c r="J377" s="20"/>
      <c r="K377" s="20"/>
      <c r="L377" s="20"/>
      <c r="M377" s="20"/>
    </row>
    <row r="378" spans="1:13" x14ac:dyDescent="0.3">
      <c r="A378" s="12" t="s">
        <v>374</v>
      </c>
      <c r="B378" s="13" t="s">
        <v>22</v>
      </c>
      <c r="C378" s="13" t="s">
        <v>23</v>
      </c>
      <c r="D378" s="24" t="s">
        <v>375</v>
      </c>
      <c r="E378" s="14"/>
      <c r="F378" s="14"/>
      <c r="G378" s="14"/>
      <c r="H378" s="14"/>
      <c r="I378" s="14"/>
      <c r="J378" s="14"/>
      <c r="K378" s="15">
        <f>K381</f>
        <v>12</v>
      </c>
      <c r="L378" s="15">
        <f>L381</f>
        <v>85.36</v>
      </c>
      <c r="M378" s="15">
        <f>M381</f>
        <v>1024.32</v>
      </c>
    </row>
    <row r="379" spans="1:13" ht="40.799999999999997" x14ac:dyDescent="0.3">
      <c r="A379" s="14"/>
      <c r="B379" s="14"/>
      <c r="C379" s="14"/>
      <c r="D379" s="24" t="s">
        <v>376</v>
      </c>
      <c r="E379" s="14"/>
      <c r="F379" s="14"/>
      <c r="G379" s="14"/>
      <c r="H379" s="14"/>
      <c r="I379" s="14"/>
      <c r="J379" s="14"/>
      <c r="K379" s="14"/>
      <c r="L379" s="14"/>
      <c r="M379" s="14"/>
    </row>
    <row r="380" spans="1:13" x14ac:dyDescent="0.3">
      <c r="A380" s="14"/>
      <c r="B380" s="14"/>
      <c r="C380" s="14"/>
      <c r="D380" s="34"/>
      <c r="E380" s="13" t="s">
        <v>377</v>
      </c>
      <c r="F380" s="16">
        <v>1</v>
      </c>
      <c r="G380" s="17">
        <v>4</v>
      </c>
      <c r="H380" s="17">
        <v>0</v>
      </c>
      <c r="I380" s="17">
        <v>3</v>
      </c>
      <c r="J380" s="15">
        <f>OR(F380&lt;&gt;0,G380&lt;&gt;0,H380&lt;&gt;0,I380&lt;&gt;0)*(F380 + (F380 = 0))*(G380 + (G380 = 0))*(H380 + (H380 = 0))*(I380 + (I380 = 0))</f>
        <v>12</v>
      </c>
      <c r="K380" s="14"/>
      <c r="L380" s="14"/>
      <c r="M380" s="14"/>
    </row>
    <row r="381" spans="1:13" x14ac:dyDescent="0.3">
      <c r="A381" s="14"/>
      <c r="B381" s="14"/>
      <c r="C381" s="14"/>
      <c r="D381" s="34"/>
      <c r="E381" s="14"/>
      <c r="F381" s="14"/>
      <c r="G381" s="14"/>
      <c r="H381" s="14"/>
      <c r="I381" s="14"/>
      <c r="J381" s="18" t="s">
        <v>378</v>
      </c>
      <c r="K381" s="19">
        <f>J380</f>
        <v>12</v>
      </c>
      <c r="L381" s="17">
        <v>85.36</v>
      </c>
      <c r="M381" s="19">
        <f>ROUND(K381*L381,2)</f>
        <v>1024.32</v>
      </c>
    </row>
    <row r="382" spans="1:13" ht="0.9" customHeight="1" x14ac:dyDescent="0.3">
      <c r="A382" s="20"/>
      <c r="B382" s="20"/>
      <c r="C382" s="20"/>
      <c r="D382" s="35"/>
      <c r="E382" s="20"/>
      <c r="F382" s="20"/>
      <c r="G382" s="20"/>
      <c r="H382" s="20"/>
      <c r="I382" s="20"/>
      <c r="J382" s="20"/>
      <c r="K382" s="20"/>
      <c r="L382" s="20"/>
      <c r="M382" s="20"/>
    </row>
    <row r="383" spans="1:13" x14ac:dyDescent="0.3">
      <c r="A383" s="12" t="s">
        <v>379</v>
      </c>
      <c r="B383" s="13" t="s">
        <v>22</v>
      </c>
      <c r="C383" s="13" t="s">
        <v>89</v>
      </c>
      <c r="D383" s="24" t="s">
        <v>380</v>
      </c>
      <c r="E383" s="14"/>
      <c r="F383" s="14"/>
      <c r="G383" s="14"/>
      <c r="H383" s="14"/>
      <c r="I383" s="14"/>
      <c r="J383" s="14"/>
      <c r="K383" s="15">
        <f>K386</f>
        <v>630</v>
      </c>
      <c r="L383" s="15">
        <f>L386</f>
        <v>38.35</v>
      </c>
      <c r="M383" s="15">
        <f>M386</f>
        <v>24160.5</v>
      </c>
    </row>
    <row r="384" spans="1:13" ht="81.599999999999994" x14ac:dyDescent="0.3">
      <c r="A384" s="14"/>
      <c r="B384" s="14"/>
      <c r="C384" s="14"/>
      <c r="D384" s="24" t="s">
        <v>381</v>
      </c>
      <c r="E384" s="14"/>
      <c r="F384" s="14"/>
      <c r="G384" s="14"/>
      <c r="H384" s="14"/>
      <c r="I384" s="14"/>
      <c r="J384" s="14"/>
      <c r="K384" s="14"/>
      <c r="L384" s="14"/>
      <c r="M384" s="14"/>
    </row>
    <row r="385" spans="1:13" x14ac:dyDescent="0.3">
      <c r="A385" s="14"/>
      <c r="B385" s="14"/>
      <c r="C385" s="14"/>
      <c r="D385" s="34"/>
      <c r="E385" s="13" t="s">
        <v>382</v>
      </c>
      <c r="F385" s="16">
        <v>630</v>
      </c>
      <c r="G385" s="17">
        <v>0</v>
      </c>
      <c r="H385" s="17">
        <v>0</v>
      </c>
      <c r="I385" s="17">
        <v>0</v>
      </c>
      <c r="J385" s="15">
        <f>OR(F385&lt;&gt;0,G385&lt;&gt;0,H385&lt;&gt;0,I385&lt;&gt;0)*(F385 + (F385 = 0))*(G385 + (G385 = 0))*(H385 + (H385 = 0))*(I385 + (I385 = 0))</f>
        <v>630</v>
      </c>
      <c r="K385" s="14"/>
      <c r="L385" s="14"/>
      <c r="M385" s="14"/>
    </row>
    <row r="386" spans="1:13" x14ac:dyDescent="0.3">
      <c r="A386" s="14"/>
      <c r="B386" s="14"/>
      <c r="C386" s="14"/>
      <c r="D386" s="34"/>
      <c r="E386" s="14"/>
      <c r="F386" s="14"/>
      <c r="G386" s="14"/>
      <c r="H386" s="14"/>
      <c r="I386" s="14"/>
      <c r="J386" s="18" t="s">
        <v>383</v>
      </c>
      <c r="K386" s="19">
        <f>J385</f>
        <v>630</v>
      </c>
      <c r="L386" s="17">
        <v>38.35</v>
      </c>
      <c r="M386" s="19">
        <f>ROUND(K386*L386,2)</f>
        <v>24160.5</v>
      </c>
    </row>
    <row r="387" spans="1:13" ht="0.9" customHeight="1" x14ac:dyDescent="0.3">
      <c r="A387" s="20"/>
      <c r="B387" s="20"/>
      <c r="C387" s="20"/>
      <c r="D387" s="35"/>
      <c r="E387" s="20"/>
      <c r="F387" s="20"/>
      <c r="G387" s="20"/>
      <c r="H387" s="20"/>
      <c r="I387" s="20"/>
      <c r="J387" s="20"/>
      <c r="K387" s="20"/>
      <c r="L387" s="20"/>
      <c r="M387" s="20"/>
    </row>
    <row r="388" spans="1:13" x14ac:dyDescent="0.3">
      <c r="A388" s="12" t="s">
        <v>384</v>
      </c>
      <c r="B388" s="13" t="s">
        <v>22</v>
      </c>
      <c r="C388" s="13" t="s">
        <v>89</v>
      </c>
      <c r="D388" s="24" t="s">
        <v>385</v>
      </c>
      <c r="E388" s="14"/>
      <c r="F388" s="14"/>
      <c r="G388" s="14"/>
      <c r="H388" s="14"/>
      <c r="I388" s="14"/>
      <c r="J388" s="14"/>
      <c r="K388" s="15">
        <f>K391</f>
        <v>674.1</v>
      </c>
      <c r="L388" s="15">
        <f>L391</f>
        <v>9.9</v>
      </c>
      <c r="M388" s="15">
        <f>M391</f>
        <v>6673.59</v>
      </c>
    </row>
    <row r="389" spans="1:13" ht="51" x14ac:dyDescent="0.3">
      <c r="A389" s="14"/>
      <c r="B389" s="14"/>
      <c r="C389" s="14"/>
      <c r="D389" s="24" t="s">
        <v>386</v>
      </c>
      <c r="E389" s="14"/>
      <c r="F389" s="14"/>
      <c r="G389" s="14"/>
      <c r="H389" s="14"/>
      <c r="I389" s="14"/>
      <c r="J389" s="14"/>
      <c r="K389" s="14"/>
      <c r="L389" s="14"/>
      <c r="M389" s="14"/>
    </row>
    <row r="390" spans="1:13" x14ac:dyDescent="0.3">
      <c r="A390" s="14"/>
      <c r="B390" s="14"/>
      <c r="C390" s="14"/>
      <c r="D390" s="34"/>
      <c r="E390" s="13" t="s">
        <v>252</v>
      </c>
      <c r="F390" s="16">
        <v>1</v>
      </c>
      <c r="G390" s="17">
        <v>107</v>
      </c>
      <c r="H390" s="17">
        <v>0</v>
      </c>
      <c r="I390" s="17">
        <v>6.3</v>
      </c>
      <c r="J390" s="15">
        <f>OR(F390&lt;&gt;0,G390&lt;&gt;0,H390&lt;&gt;0,I390&lt;&gt;0)*(F390 + (F390 = 0))*(G390 + (G390 = 0))*(H390 + (H390 = 0))*(I390 + (I390 = 0))</f>
        <v>674.1</v>
      </c>
      <c r="K390" s="14"/>
      <c r="L390" s="14"/>
      <c r="M390" s="14"/>
    </row>
    <row r="391" spans="1:13" x14ac:dyDescent="0.3">
      <c r="A391" s="14"/>
      <c r="B391" s="14"/>
      <c r="C391" s="14"/>
      <c r="D391" s="34"/>
      <c r="E391" s="14"/>
      <c r="F391" s="14"/>
      <c r="G391" s="14"/>
      <c r="H391" s="14"/>
      <c r="I391" s="14"/>
      <c r="J391" s="18" t="s">
        <v>387</v>
      </c>
      <c r="K391" s="19">
        <f>J390</f>
        <v>674.1</v>
      </c>
      <c r="L391" s="17">
        <v>9.9</v>
      </c>
      <c r="M391" s="19">
        <f>ROUND(K391*L391,2)</f>
        <v>6673.59</v>
      </c>
    </row>
    <row r="392" spans="1:13" ht="0.9" customHeight="1" x14ac:dyDescent="0.3">
      <c r="A392" s="20"/>
      <c r="B392" s="20"/>
      <c r="C392" s="20"/>
      <c r="D392" s="35"/>
      <c r="E392" s="20"/>
      <c r="F392" s="20"/>
      <c r="G392" s="20"/>
      <c r="H392" s="20"/>
      <c r="I392" s="20"/>
      <c r="J392" s="20"/>
      <c r="K392" s="20"/>
      <c r="L392" s="20"/>
      <c r="M392" s="20"/>
    </row>
    <row r="393" spans="1:13" x14ac:dyDescent="0.3">
      <c r="A393" s="14"/>
      <c r="B393" s="14"/>
      <c r="C393" s="14"/>
      <c r="D393" s="34"/>
      <c r="E393" s="14"/>
      <c r="F393" s="14"/>
      <c r="G393" s="14"/>
      <c r="H393" s="14"/>
      <c r="I393" s="14"/>
      <c r="J393" s="18" t="s">
        <v>388</v>
      </c>
      <c r="K393" s="17">
        <v>1</v>
      </c>
      <c r="L393" s="19">
        <f>M329+M336+M341+M346+M352+M357+M362+M367+M373+M378+M383+M388</f>
        <v>52369.13</v>
      </c>
      <c r="M393" s="19">
        <f>ROUND(K393*L393,2)</f>
        <v>52369.13</v>
      </c>
    </row>
    <row r="394" spans="1:13" ht="0.9" customHeight="1" x14ac:dyDescent="0.3">
      <c r="A394" s="20"/>
      <c r="B394" s="20"/>
      <c r="C394" s="20"/>
      <c r="D394" s="35"/>
      <c r="E394" s="20"/>
      <c r="F394" s="20"/>
      <c r="G394" s="20"/>
      <c r="H394" s="20"/>
      <c r="I394" s="20"/>
      <c r="J394" s="20"/>
      <c r="K394" s="20"/>
      <c r="L394" s="20"/>
      <c r="M394" s="20"/>
    </row>
    <row r="395" spans="1:13" x14ac:dyDescent="0.3">
      <c r="A395" s="21" t="s">
        <v>389</v>
      </c>
      <c r="B395" s="21" t="s">
        <v>16</v>
      </c>
      <c r="C395" s="21" t="s">
        <v>17</v>
      </c>
      <c r="D395" s="36" t="s">
        <v>390</v>
      </c>
      <c r="E395" s="22"/>
      <c r="F395" s="22"/>
      <c r="G395" s="22"/>
      <c r="H395" s="22"/>
      <c r="I395" s="22"/>
      <c r="J395" s="22"/>
      <c r="K395" s="23">
        <f>K413</f>
        <v>1</v>
      </c>
      <c r="L395" s="23">
        <f>L413</f>
        <v>11278.24</v>
      </c>
      <c r="M395" s="23">
        <f>M413</f>
        <v>11278.24</v>
      </c>
    </row>
    <row r="396" spans="1:13" ht="20.399999999999999" x14ac:dyDescent="0.3">
      <c r="A396" s="12" t="s">
        <v>391</v>
      </c>
      <c r="B396" s="13" t="s">
        <v>22</v>
      </c>
      <c r="C396" s="13" t="s">
        <v>23</v>
      </c>
      <c r="D396" s="24" t="s">
        <v>392</v>
      </c>
      <c r="E396" s="14"/>
      <c r="F396" s="14"/>
      <c r="G396" s="14"/>
      <c r="H396" s="14"/>
      <c r="I396" s="14"/>
      <c r="J396" s="14"/>
      <c r="K396" s="15">
        <f>K401</f>
        <v>330</v>
      </c>
      <c r="L396" s="15">
        <f>L401</f>
        <v>32.78</v>
      </c>
      <c r="M396" s="15">
        <f>M401</f>
        <v>10817.4</v>
      </c>
    </row>
    <row r="397" spans="1:13" ht="91.8" x14ac:dyDescent="0.3">
      <c r="A397" s="14"/>
      <c r="B397" s="14"/>
      <c r="C397" s="14"/>
      <c r="D397" s="24" t="s">
        <v>393</v>
      </c>
      <c r="E397" s="14"/>
      <c r="F397" s="14"/>
      <c r="G397" s="14"/>
      <c r="H397" s="14"/>
      <c r="I397" s="14"/>
      <c r="J397" s="14"/>
      <c r="K397" s="14"/>
      <c r="L397" s="14"/>
      <c r="M397" s="14"/>
    </row>
    <row r="398" spans="1:13" x14ac:dyDescent="0.3">
      <c r="A398" s="14"/>
      <c r="B398" s="14"/>
      <c r="C398" s="14"/>
      <c r="D398" s="34"/>
      <c r="E398" s="13" t="s">
        <v>337</v>
      </c>
      <c r="F398" s="16">
        <v>305</v>
      </c>
      <c r="G398" s="17">
        <v>0</v>
      </c>
      <c r="H398" s="17">
        <v>0</v>
      </c>
      <c r="I398" s="17">
        <v>0</v>
      </c>
      <c r="J398" s="15">
        <f>OR(F398&lt;&gt;0,G398&lt;&gt;0,H398&lt;&gt;0,I398&lt;&gt;0)*(F398 + (F398 = 0))*(G398 + (G398 = 0))*(H398 + (H398 = 0))*(I398 + (I398 = 0))</f>
        <v>305</v>
      </c>
      <c r="K398" s="14"/>
      <c r="L398" s="14"/>
      <c r="M398" s="14"/>
    </row>
    <row r="399" spans="1:13" x14ac:dyDescent="0.3">
      <c r="A399" s="14"/>
      <c r="B399" s="14"/>
      <c r="C399" s="14"/>
      <c r="D399" s="34"/>
      <c r="E399" s="13" t="s">
        <v>281</v>
      </c>
      <c r="F399" s="16">
        <v>7</v>
      </c>
      <c r="G399" s="17">
        <v>0</v>
      </c>
      <c r="H399" s="17">
        <v>0</v>
      </c>
      <c r="I399" s="17">
        <v>0</v>
      </c>
      <c r="J399" s="15">
        <f>OR(F399&lt;&gt;0,G399&lt;&gt;0,H399&lt;&gt;0,I399&lt;&gt;0)*(F399 + (F399 = 0))*(G399 + (G399 = 0))*(H399 + (H399 = 0))*(I399 + (I399 = 0))</f>
        <v>7</v>
      </c>
      <c r="K399" s="14"/>
      <c r="L399" s="14"/>
      <c r="M399" s="14"/>
    </row>
    <row r="400" spans="1:13" x14ac:dyDescent="0.3">
      <c r="A400" s="14"/>
      <c r="B400" s="14"/>
      <c r="C400" s="14"/>
      <c r="D400" s="34"/>
      <c r="E400" s="13" t="s">
        <v>394</v>
      </c>
      <c r="F400" s="16">
        <v>18</v>
      </c>
      <c r="G400" s="17">
        <v>0</v>
      </c>
      <c r="H400" s="17">
        <v>0</v>
      </c>
      <c r="I400" s="17">
        <v>0</v>
      </c>
      <c r="J400" s="15">
        <f>OR(F400&lt;&gt;0,G400&lt;&gt;0,H400&lt;&gt;0,I400&lt;&gt;0)*(F400 + (F400 = 0))*(G400 + (G400 = 0))*(H400 + (H400 = 0))*(I400 + (I400 = 0))</f>
        <v>18</v>
      </c>
      <c r="K400" s="14"/>
      <c r="L400" s="14"/>
      <c r="M400" s="14"/>
    </row>
    <row r="401" spans="1:13" x14ac:dyDescent="0.3">
      <c r="A401" s="14"/>
      <c r="B401" s="14"/>
      <c r="C401" s="14"/>
      <c r="D401" s="34"/>
      <c r="E401" s="14"/>
      <c r="F401" s="14"/>
      <c r="G401" s="14"/>
      <c r="H401" s="14"/>
      <c r="I401" s="14"/>
      <c r="J401" s="18" t="s">
        <v>395</v>
      </c>
      <c r="K401" s="19">
        <f>SUM(J398:J400)*1</f>
        <v>330</v>
      </c>
      <c r="L401" s="17">
        <v>32.78</v>
      </c>
      <c r="M401" s="19">
        <f>ROUND(K401*L401,2)</f>
        <v>10817.4</v>
      </c>
    </row>
    <row r="402" spans="1:13" ht="0.9" customHeight="1" x14ac:dyDescent="0.3">
      <c r="A402" s="20"/>
      <c r="B402" s="20"/>
      <c r="C402" s="20"/>
      <c r="D402" s="35"/>
      <c r="E402" s="20"/>
      <c r="F402" s="20"/>
      <c r="G402" s="20"/>
      <c r="H402" s="20"/>
      <c r="I402" s="20"/>
      <c r="J402" s="20"/>
      <c r="K402" s="20"/>
      <c r="L402" s="20"/>
      <c r="M402" s="20"/>
    </row>
    <row r="403" spans="1:13" x14ac:dyDescent="0.3">
      <c r="A403" s="12" t="s">
        <v>396</v>
      </c>
      <c r="B403" s="13" t="s">
        <v>22</v>
      </c>
      <c r="C403" s="13" t="s">
        <v>23</v>
      </c>
      <c r="D403" s="24" t="s">
        <v>397</v>
      </c>
      <c r="E403" s="14"/>
      <c r="F403" s="14"/>
      <c r="G403" s="14"/>
      <c r="H403" s="14"/>
      <c r="I403" s="14"/>
      <c r="J403" s="14"/>
      <c r="K403" s="15">
        <f>K406</f>
        <v>10</v>
      </c>
      <c r="L403" s="15">
        <f>L406</f>
        <v>34.950000000000003</v>
      </c>
      <c r="M403" s="15">
        <f>M406</f>
        <v>349.5</v>
      </c>
    </row>
    <row r="404" spans="1:13" ht="61.2" x14ac:dyDescent="0.3">
      <c r="A404" s="14"/>
      <c r="B404" s="14"/>
      <c r="C404" s="14"/>
      <c r="D404" s="24" t="s">
        <v>398</v>
      </c>
      <c r="E404" s="14"/>
      <c r="F404" s="14"/>
      <c r="G404" s="14"/>
      <c r="H404" s="14"/>
      <c r="I404" s="14"/>
      <c r="J404" s="14"/>
      <c r="K404" s="14"/>
      <c r="L404" s="14"/>
      <c r="M404" s="14"/>
    </row>
    <row r="405" spans="1:13" x14ac:dyDescent="0.3">
      <c r="A405" s="14"/>
      <c r="B405" s="14"/>
      <c r="C405" s="14"/>
      <c r="D405" s="34"/>
      <c r="E405" s="13" t="s">
        <v>399</v>
      </c>
      <c r="F405" s="16">
        <v>10</v>
      </c>
      <c r="G405" s="17">
        <v>0</v>
      </c>
      <c r="H405" s="17">
        <v>0</v>
      </c>
      <c r="I405" s="17">
        <v>0</v>
      </c>
      <c r="J405" s="15">
        <f>OR(F405&lt;&gt;0,G405&lt;&gt;0,H405&lt;&gt;0,I405&lt;&gt;0)*(F405 + (F405 = 0))*(G405 + (G405 = 0))*(H405 + (H405 = 0))*(I405 + (I405 = 0))</f>
        <v>10</v>
      </c>
      <c r="K405" s="14"/>
      <c r="L405" s="14"/>
      <c r="M405" s="14"/>
    </row>
    <row r="406" spans="1:13" x14ac:dyDescent="0.3">
      <c r="A406" s="14"/>
      <c r="B406" s="14"/>
      <c r="C406" s="14"/>
      <c r="D406" s="34"/>
      <c r="E406" s="14"/>
      <c r="F406" s="14"/>
      <c r="G406" s="14"/>
      <c r="H406" s="14"/>
      <c r="I406" s="14"/>
      <c r="J406" s="18" t="s">
        <v>400</v>
      </c>
      <c r="K406" s="19">
        <f>J405</f>
        <v>10</v>
      </c>
      <c r="L406" s="17">
        <v>34.950000000000003</v>
      </c>
      <c r="M406" s="19">
        <f>ROUND(K406*L406,2)</f>
        <v>349.5</v>
      </c>
    </row>
    <row r="407" spans="1:13" ht="0.9" customHeight="1" x14ac:dyDescent="0.3">
      <c r="A407" s="20"/>
      <c r="B407" s="20"/>
      <c r="C407" s="20"/>
      <c r="D407" s="35"/>
      <c r="E407" s="20"/>
      <c r="F407" s="20"/>
      <c r="G407" s="20"/>
      <c r="H407" s="20"/>
      <c r="I407" s="20"/>
      <c r="J407" s="20"/>
      <c r="K407" s="20"/>
      <c r="L407" s="20"/>
      <c r="M407" s="20"/>
    </row>
    <row r="408" spans="1:13" x14ac:dyDescent="0.3">
      <c r="A408" s="12" t="s">
        <v>401</v>
      </c>
      <c r="B408" s="13" t="s">
        <v>22</v>
      </c>
      <c r="C408" s="13" t="s">
        <v>42</v>
      </c>
      <c r="D408" s="24" t="s">
        <v>402</v>
      </c>
      <c r="E408" s="14"/>
      <c r="F408" s="14"/>
      <c r="G408" s="14"/>
      <c r="H408" s="14"/>
      <c r="I408" s="14"/>
      <c r="J408" s="14"/>
      <c r="K408" s="15">
        <f>K411</f>
        <v>1</v>
      </c>
      <c r="L408" s="15">
        <f>L411</f>
        <v>111.34</v>
      </c>
      <c r="M408" s="15">
        <f>M411</f>
        <v>111.34</v>
      </c>
    </row>
    <row r="409" spans="1:13" ht="61.2" x14ac:dyDescent="0.3">
      <c r="A409" s="14"/>
      <c r="B409" s="14"/>
      <c r="C409" s="14"/>
      <c r="D409" s="24" t="s">
        <v>403</v>
      </c>
      <c r="E409" s="14"/>
      <c r="F409" s="14"/>
      <c r="G409" s="14"/>
      <c r="H409" s="14"/>
      <c r="I409" s="14"/>
      <c r="J409" s="14"/>
      <c r="K409" s="14"/>
      <c r="L409" s="14"/>
      <c r="M409" s="14"/>
    </row>
    <row r="410" spans="1:13" x14ac:dyDescent="0.3">
      <c r="A410" s="14"/>
      <c r="B410" s="14"/>
      <c r="C410" s="14"/>
      <c r="D410" s="34"/>
      <c r="E410" s="13" t="s">
        <v>404</v>
      </c>
      <c r="F410" s="16">
        <v>1</v>
      </c>
      <c r="G410" s="17">
        <v>0</v>
      </c>
      <c r="H410" s="17">
        <v>0</v>
      </c>
      <c r="I410" s="17">
        <v>0</v>
      </c>
      <c r="J410" s="15">
        <f>OR(F410&lt;&gt;0,G410&lt;&gt;0,H410&lt;&gt;0,I410&lt;&gt;0)*(F410 + (F410 = 0))*(G410 + (G410 = 0))*(H410 + (H410 = 0))*(I410 + (I410 = 0))</f>
        <v>1</v>
      </c>
      <c r="K410" s="14"/>
      <c r="L410" s="14"/>
      <c r="M410" s="14"/>
    </row>
    <row r="411" spans="1:13" x14ac:dyDescent="0.3">
      <c r="A411" s="14"/>
      <c r="B411" s="14"/>
      <c r="C411" s="14"/>
      <c r="D411" s="34"/>
      <c r="E411" s="14"/>
      <c r="F411" s="14"/>
      <c r="G411" s="14"/>
      <c r="H411" s="14"/>
      <c r="I411" s="14"/>
      <c r="J411" s="18" t="s">
        <v>405</v>
      </c>
      <c r="K411" s="19">
        <f>J410</f>
        <v>1</v>
      </c>
      <c r="L411" s="17">
        <v>111.34</v>
      </c>
      <c r="M411" s="19">
        <f>ROUND(K411*L411,2)</f>
        <v>111.34</v>
      </c>
    </row>
    <row r="412" spans="1:13" ht="0.9" customHeight="1" x14ac:dyDescent="0.3">
      <c r="A412" s="20"/>
      <c r="B412" s="20"/>
      <c r="C412" s="20"/>
      <c r="D412" s="35"/>
      <c r="E412" s="20"/>
      <c r="F412" s="20"/>
      <c r="G412" s="20"/>
      <c r="H412" s="20"/>
      <c r="I412" s="20"/>
      <c r="J412" s="20"/>
      <c r="K412" s="20"/>
      <c r="L412" s="20"/>
      <c r="M412" s="20"/>
    </row>
    <row r="413" spans="1:13" x14ac:dyDescent="0.3">
      <c r="A413" s="14"/>
      <c r="B413" s="14"/>
      <c r="C413" s="14"/>
      <c r="D413" s="34"/>
      <c r="E413" s="14"/>
      <c r="F413" s="14"/>
      <c r="G413" s="14"/>
      <c r="H413" s="14"/>
      <c r="I413" s="14"/>
      <c r="J413" s="18" t="s">
        <v>406</v>
      </c>
      <c r="K413" s="17">
        <v>1</v>
      </c>
      <c r="L413" s="19">
        <f>M396+M403+M408</f>
        <v>11278.24</v>
      </c>
      <c r="M413" s="19">
        <f>ROUND(K413*L413,2)</f>
        <v>11278.24</v>
      </c>
    </row>
    <row r="414" spans="1:13" ht="0.9" customHeight="1" x14ac:dyDescent="0.3">
      <c r="A414" s="20"/>
      <c r="B414" s="20"/>
      <c r="C414" s="20"/>
      <c r="D414" s="35"/>
      <c r="E414" s="20"/>
      <c r="F414" s="20"/>
      <c r="G414" s="20"/>
      <c r="H414" s="20"/>
      <c r="I414" s="20"/>
      <c r="J414" s="20"/>
      <c r="K414" s="20"/>
      <c r="L414" s="20"/>
      <c r="M414" s="20"/>
    </row>
    <row r="415" spans="1:13" x14ac:dyDescent="0.3">
      <c r="A415" s="14"/>
      <c r="B415" s="14"/>
      <c r="C415" s="14"/>
      <c r="D415" s="34"/>
      <c r="E415" s="14"/>
      <c r="F415" s="14"/>
      <c r="G415" s="14"/>
      <c r="H415" s="14"/>
      <c r="I415" s="14"/>
      <c r="J415" s="18" t="s">
        <v>407</v>
      </c>
      <c r="K415" s="17">
        <v>1</v>
      </c>
      <c r="L415" s="19">
        <f>M328+M395</f>
        <v>63647.37</v>
      </c>
      <c r="M415" s="19">
        <f>ROUND(K415*L415,2)</f>
        <v>63647.37</v>
      </c>
    </row>
    <row r="416" spans="1:13" ht="0.9" customHeight="1" x14ac:dyDescent="0.3">
      <c r="A416" s="20"/>
      <c r="B416" s="20"/>
      <c r="C416" s="20"/>
      <c r="D416" s="35"/>
      <c r="E416" s="20"/>
      <c r="F416" s="20"/>
      <c r="G416" s="20"/>
      <c r="H416" s="20"/>
      <c r="I416" s="20"/>
      <c r="J416" s="20"/>
      <c r="K416" s="20"/>
      <c r="L416" s="20"/>
      <c r="M416" s="20"/>
    </row>
    <row r="417" spans="1:13" x14ac:dyDescent="0.3">
      <c r="A417" s="9" t="s">
        <v>408</v>
      </c>
      <c r="B417" s="9" t="s">
        <v>16</v>
      </c>
      <c r="C417" s="9" t="s">
        <v>17</v>
      </c>
      <c r="D417" s="33" t="s">
        <v>216</v>
      </c>
      <c r="E417" s="10"/>
      <c r="F417" s="10"/>
      <c r="G417" s="10"/>
      <c r="H417" s="10"/>
      <c r="I417" s="10"/>
      <c r="J417" s="10"/>
      <c r="K417" s="11">
        <f>K423</f>
        <v>1</v>
      </c>
      <c r="L417" s="11">
        <f>L423</f>
        <v>3123.93</v>
      </c>
      <c r="M417" s="11">
        <f>M423</f>
        <v>3123.93</v>
      </c>
    </row>
    <row r="418" spans="1:13" x14ac:dyDescent="0.3">
      <c r="A418" s="12" t="s">
        <v>409</v>
      </c>
      <c r="B418" s="13" t="s">
        <v>22</v>
      </c>
      <c r="C418" s="13" t="s">
        <v>410</v>
      </c>
      <c r="D418" s="24" t="s">
        <v>411</v>
      </c>
      <c r="E418" s="14"/>
      <c r="F418" s="14"/>
      <c r="G418" s="14"/>
      <c r="H418" s="14"/>
      <c r="I418" s="14"/>
      <c r="J418" s="14"/>
      <c r="K418" s="15">
        <f>K421</f>
        <v>101</v>
      </c>
      <c r="L418" s="15">
        <f>L421</f>
        <v>30.93</v>
      </c>
      <c r="M418" s="15">
        <f>M421</f>
        <v>3123.93</v>
      </c>
    </row>
    <row r="419" spans="1:13" ht="81.599999999999994" x14ac:dyDescent="0.3">
      <c r="A419" s="14"/>
      <c r="B419" s="14"/>
      <c r="C419" s="14"/>
      <c r="D419" s="24" t="s">
        <v>412</v>
      </c>
      <c r="E419" s="14"/>
      <c r="F419" s="14"/>
      <c r="G419" s="14"/>
      <c r="H419" s="14"/>
      <c r="I419" s="14"/>
      <c r="J419" s="14"/>
      <c r="K419" s="14"/>
      <c r="L419" s="14"/>
      <c r="M419" s="14"/>
    </row>
    <row r="420" spans="1:13" x14ac:dyDescent="0.3">
      <c r="A420" s="14"/>
      <c r="B420" s="14"/>
      <c r="C420" s="14"/>
      <c r="D420" s="34"/>
      <c r="E420" s="13" t="s">
        <v>413</v>
      </c>
      <c r="F420" s="16">
        <v>101</v>
      </c>
      <c r="G420" s="17">
        <v>0</v>
      </c>
      <c r="H420" s="17">
        <v>0</v>
      </c>
      <c r="I420" s="17">
        <v>0</v>
      </c>
      <c r="J420" s="15">
        <f>OR(F420&lt;&gt;0,G420&lt;&gt;0,H420&lt;&gt;0,I420&lt;&gt;0)*(F420 + (F420 = 0))*(G420 + (G420 = 0))*(H420 + (H420 = 0))*(I420 + (I420 = 0))</f>
        <v>101</v>
      </c>
      <c r="K420" s="14"/>
      <c r="L420" s="14"/>
      <c r="M420" s="14"/>
    </row>
    <row r="421" spans="1:13" x14ac:dyDescent="0.3">
      <c r="A421" s="14"/>
      <c r="B421" s="14"/>
      <c r="C421" s="14"/>
      <c r="D421" s="34"/>
      <c r="E421" s="14"/>
      <c r="F421" s="14"/>
      <c r="G421" s="14"/>
      <c r="H421" s="14"/>
      <c r="I421" s="14"/>
      <c r="J421" s="18" t="s">
        <v>414</v>
      </c>
      <c r="K421" s="19">
        <f>J420*1</f>
        <v>101</v>
      </c>
      <c r="L421" s="17">
        <v>30.93</v>
      </c>
      <c r="M421" s="19">
        <f>ROUND(K421*L421,2)</f>
        <v>3123.93</v>
      </c>
    </row>
    <row r="422" spans="1:13" ht="0.9" customHeight="1" x14ac:dyDescent="0.3">
      <c r="A422" s="20"/>
      <c r="B422" s="20"/>
      <c r="C422" s="20"/>
      <c r="D422" s="35"/>
      <c r="E422" s="20"/>
      <c r="F422" s="20"/>
      <c r="G422" s="20"/>
      <c r="H422" s="20"/>
      <c r="I422" s="20"/>
      <c r="J422" s="20"/>
      <c r="K422" s="20"/>
      <c r="L422" s="20"/>
      <c r="M422" s="20"/>
    </row>
    <row r="423" spans="1:13" x14ac:dyDescent="0.3">
      <c r="A423" s="14"/>
      <c r="B423" s="14"/>
      <c r="C423" s="14"/>
      <c r="D423" s="34"/>
      <c r="E423" s="14"/>
      <c r="F423" s="14"/>
      <c r="G423" s="14"/>
      <c r="H423" s="14"/>
      <c r="I423" s="14"/>
      <c r="J423" s="18" t="s">
        <v>415</v>
      </c>
      <c r="K423" s="17">
        <v>1</v>
      </c>
      <c r="L423" s="19">
        <f>M418</f>
        <v>3123.93</v>
      </c>
      <c r="M423" s="19">
        <f>ROUND(K423*L423,2)</f>
        <v>3123.93</v>
      </c>
    </row>
    <row r="424" spans="1:13" ht="0.9" customHeight="1" x14ac:dyDescent="0.3">
      <c r="A424" s="20"/>
      <c r="B424" s="20"/>
      <c r="C424" s="20"/>
      <c r="D424" s="35"/>
      <c r="E424" s="20"/>
      <c r="F424" s="20"/>
      <c r="G424" s="20"/>
      <c r="H424" s="20"/>
      <c r="I424" s="20"/>
      <c r="J424" s="20"/>
      <c r="K424" s="20"/>
      <c r="L424" s="20"/>
      <c r="M424" s="20"/>
    </row>
    <row r="425" spans="1:13" x14ac:dyDescent="0.3">
      <c r="A425" s="14"/>
      <c r="B425" s="14"/>
      <c r="C425" s="14"/>
      <c r="D425" s="34"/>
      <c r="E425" s="14"/>
      <c r="F425" s="14"/>
      <c r="G425" s="14"/>
      <c r="H425" s="14"/>
      <c r="I425" s="14"/>
      <c r="J425" s="18" t="s">
        <v>416</v>
      </c>
      <c r="K425" s="30">
        <v>1</v>
      </c>
      <c r="L425" s="19">
        <f>M5+M31+M61+M86+M252+M267+M327+M417</f>
        <v>169482.04</v>
      </c>
      <c r="M425" s="19">
        <f>ROUND(K425*L425,2)</f>
        <v>169482.04</v>
      </c>
    </row>
    <row r="426" spans="1:13" ht="0.9" customHeight="1" x14ac:dyDescent="0.3">
      <c r="A426" s="20"/>
      <c r="B426" s="20"/>
      <c r="C426" s="20"/>
      <c r="D426" s="35"/>
      <c r="E426" s="20"/>
      <c r="F426" s="20"/>
      <c r="G426" s="20"/>
      <c r="H426" s="20"/>
      <c r="I426" s="20"/>
      <c r="J426" s="20"/>
      <c r="K426" s="20"/>
      <c r="L426" s="20"/>
      <c r="M426" s="20"/>
    </row>
    <row r="427" spans="1:13" x14ac:dyDescent="0.3">
      <c r="A427" s="5" t="s">
        <v>417</v>
      </c>
      <c r="B427" s="5" t="s">
        <v>16</v>
      </c>
      <c r="C427" s="5" t="s">
        <v>17</v>
      </c>
      <c r="D427" s="32" t="s">
        <v>418</v>
      </c>
      <c r="E427" s="6"/>
      <c r="F427" s="6"/>
      <c r="G427" s="6"/>
      <c r="H427" s="6"/>
      <c r="I427" s="6"/>
      <c r="J427" s="6"/>
      <c r="K427" s="7">
        <f>K1029</f>
        <v>1</v>
      </c>
      <c r="L427" s="8">
        <f>L1029</f>
        <v>81394.89</v>
      </c>
      <c r="M427" s="8">
        <f>M1029</f>
        <v>81394.89</v>
      </c>
    </row>
    <row r="428" spans="1:13" x14ac:dyDescent="0.3">
      <c r="A428" s="9" t="s">
        <v>419</v>
      </c>
      <c r="B428" s="9" t="s">
        <v>16</v>
      </c>
      <c r="C428" s="9" t="s">
        <v>17</v>
      </c>
      <c r="D428" s="33" t="s">
        <v>420</v>
      </c>
      <c r="E428" s="10"/>
      <c r="F428" s="10"/>
      <c r="G428" s="10"/>
      <c r="H428" s="10"/>
      <c r="I428" s="10"/>
      <c r="J428" s="10"/>
      <c r="K428" s="11">
        <f>K553</f>
        <v>1</v>
      </c>
      <c r="L428" s="11">
        <f>L553</f>
        <v>28853.3</v>
      </c>
      <c r="M428" s="11">
        <f>M553</f>
        <v>28853.3</v>
      </c>
    </row>
    <row r="429" spans="1:13" x14ac:dyDescent="0.3">
      <c r="A429" s="21" t="s">
        <v>421</v>
      </c>
      <c r="B429" s="21" t="s">
        <v>16</v>
      </c>
      <c r="C429" s="21" t="s">
        <v>17</v>
      </c>
      <c r="D429" s="36" t="s">
        <v>422</v>
      </c>
      <c r="E429" s="22"/>
      <c r="F429" s="22"/>
      <c r="G429" s="22"/>
      <c r="H429" s="22"/>
      <c r="I429" s="22"/>
      <c r="J429" s="22"/>
      <c r="K429" s="23">
        <f>K440</f>
        <v>1</v>
      </c>
      <c r="L429" s="23">
        <f>L440</f>
        <v>13749.14</v>
      </c>
      <c r="M429" s="23">
        <f>M440</f>
        <v>13749.14</v>
      </c>
    </row>
    <row r="430" spans="1:13" x14ac:dyDescent="0.3">
      <c r="A430" s="12" t="s">
        <v>423</v>
      </c>
      <c r="B430" s="13" t="s">
        <v>22</v>
      </c>
      <c r="C430" s="13" t="s">
        <v>42</v>
      </c>
      <c r="D430" s="24" t="s">
        <v>424</v>
      </c>
      <c r="E430" s="14"/>
      <c r="F430" s="14"/>
      <c r="G430" s="14"/>
      <c r="H430" s="14"/>
      <c r="I430" s="14"/>
      <c r="J430" s="14"/>
      <c r="K430" s="15">
        <f>K433</f>
        <v>1</v>
      </c>
      <c r="L430" s="15">
        <f>L433</f>
        <v>10420.16</v>
      </c>
      <c r="M430" s="15">
        <f>M433</f>
        <v>10420.16</v>
      </c>
    </row>
    <row r="431" spans="1:13" ht="112.2" x14ac:dyDescent="0.3">
      <c r="A431" s="14"/>
      <c r="B431" s="14"/>
      <c r="C431" s="14"/>
      <c r="D431" s="24" t="s">
        <v>425</v>
      </c>
      <c r="E431" s="14"/>
      <c r="F431" s="14"/>
      <c r="G431" s="14"/>
      <c r="H431" s="14"/>
      <c r="I431" s="14"/>
      <c r="J431" s="14"/>
      <c r="K431" s="14"/>
      <c r="L431" s="14"/>
      <c r="M431" s="14"/>
    </row>
    <row r="432" spans="1:13" x14ac:dyDescent="0.3">
      <c r="A432" s="14"/>
      <c r="B432" s="14"/>
      <c r="C432" s="14"/>
      <c r="D432" s="34"/>
      <c r="E432" s="13" t="s">
        <v>322</v>
      </c>
      <c r="F432" s="16">
        <v>1</v>
      </c>
      <c r="G432" s="17">
        <v>0</v>
      </c>
      <c r="H432" s="17">
        <v>0</v>
      </c>
      <c r="I432" s="17">
        <v>0</v>
      </c>
      <c r="J432" s="15">
        <f>OR(F432&lt;&gt;0,G432&lt;&gt;0,H432&lt;&gt;0,I432&lt;&gt;0)*(F432 + (F432 = 0))*(G432 + (G432 = 0))*(H432 + (H432 = 0))*(I432 + (I432 = 0))</f>
        <v>1</v>
      </c>
      <c r="K432" s="14"/>
      <c r="L432" s="14"/>
      <c r="M432" s="14"/>
    </row>
    <row r="433" spans="1:13" x14ac:dyDescent="0.3">
      <c r="A433" s="14"/>
      <c r="B433" s="14"/>
      <c r="C433" s="14"/>
      <c r="D433" s="34"/>
      <c r="E433" s="14"/>
      <c r="F433" s="14"/>
      <c r="G433" s="14"/>
      <c r="H433" s="14"/>
      <c r="I433" s="14"/>
      <c r="J433" s="18" t="s">
        <v>426</v>
      </c>
      <c r="K433" s="19">
        <f>J432</f>
        <v>1</v>
      </c>
      <c r="L433" s="17">
        <v>10420.16</v>
      </c>
      <c r="M433" s="19">
        <f>ROUND(K433*L433,2)</f>
        <v>10420.16</v>
      </c>
    </row>
    <row r="434" spans="1:13" ht="0.9" customHeight="1" x14ac:dyDescent="0.3">
      <c r="A434" s="20"/>
      <c r="B434" s="20"/>
      <c r="C434" s="20"/>
      <c r="D434" s="35"/>
      <c r="E434" s="20"/>
      <c r="F434" s="20"/>
      <c r="G434" s="20"/>
      <c r="H434" s="20"/>
      <c r="I434" s="20"/>
      <c r="J434" s="20"/>
      <c r="K434" s="20"/>
      <c r="L434" s="20"/>
      <c r="M434" s="20"/>
    </row>
    <row r="435" spans="1:13" x14ac:dyDescent="0.3">
      <c r="A435" s="12" t="s">
        <v>427</v>
      </c>
      <c r="B435" s="13" t="s">
        <v>22</v>
      </c>
      <c r="C435" s="13" t="s">
        <v>42</v>
      </c>
      <c r="D435" s="24" t="s">
        <v>428</v>
      </c>
      <c r="E435" s="14"/>
      <c r="F435" s="14"/>
      <c r="G435" s="14"/>
      <c r="H435" s="14"/>
      <c r="I435" s="14"/>
      <c r="J435" s="14"/>
      <c r="K435" s="15">
        <f>K438</f>
        <v>3</v>
      </c>
      <c r="L435" s="15">
        <f>L438</f>
        <v>1109.6600000000001</v>
      </c>
      <c r="M435" s="15">
        <f>M438</f>
        <v>3328.98</v>
      </c>
    </row>
    <row r="436" spans="1:13" ht="163.19999999999999" x14ac:dyDescent="0.3">
      <c r="A436" s="14"/>
      <c r="B436" s="14"/>
      <c r="C436" s="14"/>
      <c r="D436" s="24" t="s">
        <v>429</v>
      </c>
      <c r="E436" s="14"/>
      <c r="F436" s="14"/>
      <c r="G436" s="14"/>
      <c r="H436" s="14"/>
      <c r="I436" s="14"/>
      <c r="J436" s="14"/>
      <c r="K436" s="14"/>
      <c r="L436" s="14"/>
      <c r="M436" s="14"/>
    </row>
    <row r="437" spans="1:13" x14ac:dyDescent="0.3">
      <c r="A437" s="14"/>
      <c r="B437" s="14"/>
      <c r="C437" s="14"/>
      <c r="D437" s="34"/>
      <c r="E437" s="13" t="s">
        <v>322</v>
      </c>
      <c r="F437" s="16">
        <v>3</v>
      </c>
      <c r="G437" s="17">
        <v>0</v>
      </c>
      <c r="H437" s="17">
        <v>0</v>
      </c>
      <c r="I437" s="17">
        <v>0</v>
      </c>
      <c r="J437" s="15">
        <f>OR(F437&lt;&gt;0,G437&lt;&gt;0,H437&lt;&gt;0,I437&lt;&gt;0)*(F437 + (F437 = 0))*(G437 + (G437 = 0))*(H437 + (H437 = 0))*(I437 + (I437 = 0))</f>
        <v>3</v>
      </c>
      <c r="K437" s="14"/>
      <c r="L437" s="14"/>
      <c r="M437" s="14"/>
    </row>
    <row r="438" spans="1:13" x14ac:dyDescent="0.3">
      <c r="A438" s="14"/>
      <c r="B438" s="14"/>
      <c r="C438" s="14"/>
      <c r="D438" s="34"/>
      <c r="E438" s="14"/>
      <c r="F438" s="14"/>
      <c r="G438" s="14"/>
      <c r="H438" s="14"/>
      <c r="I438" s="14"/>
      <c r="J438" s="18" t="s">
        <v>430</v>
      </c>
      <c r="K438" s="19">
        <f>J437</f>
        <v>3</v>
      </c>
      <c r="L438" s="17">
        <v>1109.6600000000001</v>
      </c>
      <c r="M438" s="19">
        <f>ROUND(K438*L438,2)</f>
        <v>3328.98</v>
      </c>
    </row>
    <row r="439" spans="1:13" ht="0.9" customHeight="1" x14ac:dyDescent="0.3">
      <c r="A439" s="20"/>
      <c r="B439" s="20"/>
      <c r="C439" s="20"/>
      <c r="D439" s="35"/>
      <c r="E439" s="20"/>
      <c r="F439" s="20"/>
      <c r="G439" s="20"/>
      <c r="H439" s="20"/>
      <c r="I439" s="20"/>
      <c r="J439" s="20"/>
      <c r="K439" s="20"/>
      <c r="L439" s="20"/>
      <c r="M439" s="20"/>
    </row>
    <row r="440" spans="1:13" x14ac:dyDescent="0.3">
      <c r="A440" s="14"/>
      <c r="B440" s="14"/>
      <c r="C440" s="14"/>
      <c r="D440" s="34"/>
      <c r="E440" s="14"/>
      <c r="F440" s="14"/>
      <c r="G440" s="14"/>
      <c r="H440" s="14"/>
      <c r="I440" s="14"/>
      <c r="J440" s="18" t="s">
        <v>431</v>
      </c>
      <c r="K440" s="17">
        <v>1</v>
      </c>
      <c r="L440" s="19">
        <f>M430+M435</f>
        <v>13749.14</v>
      </c>
      <c r="M440" s="19">
        <f>ROUND(K440*L440,2)</f>
        <v>13749.14</v>
      </c>
    </row>
    <row r="441" spans="1:13" ht="0.9" customHeight="1" x14ac:dyDescent="0.3">
      <c r="A441" s="20"/>
      <c r="B441" s="20"/>
      <c r="C441" s="20"/>
      <c r="D441" s="35"/>
      <c r="E441" s="20"/>
      <c r="F441" s="20"/>
      <c r="G441" s="20"/>
      <c r="H441" s="20"/>
      <c r="I441" s="20"/>
      <c r="J441" s="20"/>
      <c r="K441" s="20"/>
      <c r="L441" s="20"/>
      <c r="M441" s="20"/>
    </row>
    <row r="442" spans="1:13" x14ac:dyDescent="0.3">
      <c r="A442" s="21" t="s">
        <v>432</v>
      </c>
      <c r="B442" s="21" t="s">
        <v>16</v>
      </c>
      <c r="C442" s="21" t="s">
        <v>17</v>
      </c>
      <c r="D442" s="36" t="s">
        <v>433</v>
      </c>
      <c r="E442" s="22"/>
      <c r="F442" s="22"/>
      <c r="G442" s="22"/>
      <c r="H442" s="22"/>
      <c r="I442" s="22"/>
      <c r="J442" s="22"/>
      <c r="K442" s="23">
        <f>K551</f>
        <v>1</v>
      </c>
      <c r="L442" s="23">
        <f>L551</f>
        <v>15104.16</v>
      </c>
      <c r="M442" s="23">
        <f>M551</f>
        <v>15104.16</v>
      </c>
    </row>
    <row r="443" spans="1:13" x14ac:dyDescent="0.3">
      <c r="A443" s="25" t="s">
        <v>434</v>
      </c>
      <c r="B443" s="25" t="s">
        <v>16</v>
      </c>
      <c r="C443" s="25" t="s">
        <v>17</v>
      </c>
      <c r="D443" s="37" t="s">
        <v>435</v>
      </c>
      <c r="E443" s="26"/>
      <c r="F443" s="26"/>
      <c r="G443" s="26"/>
      <c r="H443" s="26"/>
      <c r="I443" s="26"/>
      <c r="J443" s="26"/>
      <c r="K443" s="27">
        <f>K460</f>
        <v>1</v>
      </c>
      <c r="L443" s="27">
        <f>L460</f>
        <v>6719.82</v>
      </c>
      <c r="M443" s="27">
        <f>M460</f>
        <v>6719.82</v>
      </c>
    </row>
    <row r="444" spans="1:13" x14ac:dyDescent="0.3">
      <c r="A444" s="12" t="s">
        <v>436</v>
      </c>
      <c r="B444" s="13" t="s">
        <v>22</v>
      </c>
      <c r="C444" s="13" t="s">
        <v>42</v>
      </c>
      <c r="D444" s="24" t="s">
        <v>437</v>
      </c>
      <c r="E444" s="14"/>
      <c r="F444" s="14"/>
      <c r="G444" s="14"/>
      <c r="H444" s="14"/>
      <c r="I444" s="14"/>
      <c r="J444" s="14"/>
      <c r="K444" s="15">
        <f>K448</f>
        <v>2</v>
      </c>
      <c r="L444" s="15">
        <f>L448</f>
        <v>754.22</v>
      </c>
      <c r="M444" s="15">
        <f>M448</f>
        <v>1508.44</v>
      </c>
    </row>
    <row r="445" spans="1:13" ht="40.799999999999997" x14ac:dyDescent="0.3">
      <c r="A445" s="14"/>
      <c r="B445" s="14"/>
      <c r="C445" s="14"/>
      <c r="D445" s="24" t="s">
        <v>438</v>
      </c>
      <c r="E445" s="14"/>
      <c r="F445" s="14"/>
      <c r="G445" s="14"/>
      <c r="H445" s="14"/>
      <c r="I445" s="14"/>
      <c r="J445" s="14"/>
      <c r="K445" s="14"/>
      <c r="L445" s="14"/>
      <c r="M445" s="14"/>
    </row>
    <row r="446" spans="1:13" x14ac:dyDescent="0.3">
      <c r="A446" s="14"/>
      <c r="B446" s="14"/>
      <c r="C446" s="14"/>
      <c r="D446" s="34"/>
      <c r="E446" s="13" t="s">
        <v>439</v>
      </c>
      <c r="F446" s="16">
        <v>1</v>
      </c>
      <c r="G446" s="17">
        <v>0</v>
      </c>
      <c r="H446" s="17">
        <v>0</v>
      </c>
      <c r="I446" s="17">
        <v>0</v>
      </c>
      <c r="J446" s="15">
        <f>OR(F446&lt;&gt;0,G446&lt;&gt;0,H446&lt;&gt;0,I446&lt;&gt;0)*(F446 + (F446 = 0))*(G446 + (G446 = 0))*(H446 + (H446 = 0))*(I446 + (I446 = 0))</f>
        <v>1</v>
      </c>
      <c r="K446" s="14"/>
      <c r="L446" s="14"/>
      <c r="M446" s="14"/>
    </row>
    <row r="447" spans="1:13" x14ac:dyDescent="0.3">
      <c r="A447" s="14"/>
      <c r="B447" s="14"/>
      <c r="C447" s="14"/>
      <c r="D447" s="34"/>
      <c r="E447" s="13" t="s">
        <v>394</v>
      </c>
      <c r="F447" s="16">
        <v>1</v>
      </c>
      <c r="G447" s="17">
        <v>0</v>
      </c>
      <c r="H447" s="17">
        <v>0</v>
      </c>
      <c r="I447" s="17">
        <v>0</v>
      </c>
      <c r="J447" s="15">
        <f>OR(F447&lt;&gt;0,G447&lt;&gt;0,H447&lt;&gt;0,I447&lt;&gt;0)*(F447 + (F447 = 0))*(G447 + (G447 = 0))*(H447 + (H447 = 0))*(I447 + (I447 = 0))</f>
        <v>1</v>
      </c>
      <c r="K447" s="14"/>
      <c r="L447" s="14"/>
      <c r="M447" s="14"/>
    </row>
    <row r="448" spans="1:13" x14ac:dyDescent="0.3">
      <c r="A448" s="14"/>
      <c r="B448" s="14"/>
      <c r="C448" s="14"/>
      <c r="D448" s="34"/>
      <c r="E448" s="14"/>
      <c r="F448" s="14"/>
      <c r="G448" s="14"/>
      <c r="H448" s="14"/>
      <c r="I448" s="14"/>
      <c r="J448" s="18" t="s">
        <v>440</v>
      </c>
      <c r="K448" s="19">
        <f>SUM(J446:J447)*1</f>
        <v>2</v>
      </c>
      <c r="L448" s="17">
        <v>754.22</v>
      </c>
      <c r="M448" s="19">
        <f>ROUND(K448*L448,2)</f>
        <v>1508.44</v>
      </c>
    </row>
    <row r="449" spans="1:13" ht="0.9" customHeight="1" x14ac:dyDescent="0.3">
      <c r="A449" s="20"/>
      <c r="B449" s="20"/>
      <c r="C449" s="20"/>
      <c r="D449" s="35"/>
      <c r="E449" s="20"/>
      <c r="F449" s="20"/>
      <c r="G449" s="20"/>
      <c r="H449" s="20"/>
      <c r="I449" s="20"/>
      <c r="J449" s="20"/>
      <c r="K449" s="20"/>
      <c r="L449" s="20"/>
      <c r="M449" s="20"/>
    </row>
    <row r="450" spans="1:13" x14ac:dyDescent="0.3">
      <c r="A450" s="12" t="s">
        <v>441</v>
      </c>
      <c r="B450" s="13" t="s">
        <v>22</v>
      </c>
      <c r="C450" s="13" t="s">
        <v>42</v>
      </c>
      <c r="D450" s="24" t="s">
        <v>442</v>
      </c>
      <c r="E450" s="14"/>
      <c r="F450" s="14"/>
      <c r="G450" s="14"/>
      <c r="H450" s="14"/>
      <c r="I450" s="14"/>
      <c r="J450" s="14"/>
      <c r="K450" s="15">
        <f>K453</f>
        <v>1</v>
      </c>
      <c r="L450" s="15">
        <f>L453</f>
        <v>570.07000000000005</v>
      </c>
      <c r="M450" s="15">
        <f>M453</f>
        <v>570.07000000000005</v>
      </c>
    </row>
    <row r="451" spans="1:13" ht="40.799999999999997" x14ac:dyDescent="0.3">
      <c r="A451" s="14"/>
      <c r="B451" s="14"/>
      <c r="C451" s="14"/>
      <c r="D451" s="24" t="s">
        <v>438</v>
      </c>
      <c r="E451" s="14"/>
      <c r="F451" s="14"/>
      <c r="G451" s="14"/>
      <c r="H451" s="14"/>
      <c r="I451" s="14"/>
      <c r="J451" s="14"/>
      <c r="K451" s="14"/>
      <c r="L451" s="14"/>
      <c r="M451" s="14"/>
    </row>
    <row r="452" spans="1:13" x14ac:dyDescent="0.3">
      <c r="A452" s="14"/>
      <c r="B452" s="14"/>
      <c r="C452" s="14"/>
      <c r="D452" s="34"/>
      <c r="E452" s="13" t="s">
        <v>443</v>
      </c>
      <c r="F452" s="16">
        <v>1</v>
      </c>
      <c r="G452" s="17">
        <v>0</v>
      </c>
      <c r="H452" s="17">
        <v>0</v>
      </c>
      <c r="I452" s="17">
        <v>0</v>
      </c>
      <c r="J452" s="15">
        <f>OR(F452&lt;&gt;0,G452&lt;&gt;0,H452&lt;&gt;0,I452&lt;&gt;0)*(F452 + (F452 = 0))*(G452 + (G452 = 0))*(H452 + (H452 = 0))*(I452 + (I452 = 0))</f>
        <v>1</v>
      </c>
      <c r="K452" s="14"/>
      <c r="L452" s="14"/>
      <c r="M452" s="14"/>
    </row>
    <row r="453" spans="1:13" x14ac:dyDescent="0.3">
      <c r="A453" s="14"/>
      <c r="B453" s="14"/>
      <c r="C453" s="14"/>
      <c r="D453" s="34"/>
      <c r="E453" s="14"/>
      <c r="F453" s="14"/>
      <c r="G453" s="14"/>
      <c r="H453" s="14"/>
      <c r="I453" s="14"/>
      <c r="J453" s="18" t="s">
        <v>444</v>
      </c>
      <c r="K453" s="19">
        <f>J452*1</f>
        <v>1</v>
      </c>
      <c r="L453" s="17">
        <v>570.07000000000005</v>
      </c>
      <c r="M453" s="19">
        <f>ROUND(K453*L453,2)</f>
        <v>570.07000000000005</v>
      </c>
    </row>
    <row r="454" spans="1:13" ht="0.9" customHeight="1" x14ac:dyDescent="0.3">
      <c r="A454" s="20"/>
      <c r="B454" s="20"/>
      <c r="C454" s="20"/>
      <c r="D454" s="35"/>
      <c r="E454" s="20"/>
      <c r="F454" s="20"/>
      <c r="G454" s="20"/>
      <c r="H454" s="20"/>
      <c r="I454" s="20"/>
      <c r="J454" s="20"/>
      <c r="K454" s="20"/>
      <c r="L454" s="20"/>
      <c r="M454" s="20"/>
    </row>
    <row r="455" spans="1:13" x14ac:dyDescent="0.3">
      <c r="A455" s="12" t="s">
        <v>445</v>
      </c>
      <c r="B455" s="13" t="s">
        <v>22</v>
      </c>
      <c r="C455" s="13" t="s">
        <v>42</v>
      </c>
      <c r="D455" s="24" t="s">
        <v>446</v>
      </c>
      <c r="E455" s="14"/>
      <c r="F455" s="14"/>
      <c r="G455" s="14"/>
      <c r="H455" s="14"/>
      <c r="I455" s="14"/>
      <c r="J455" s="14"/>
      <c r="K455" s="15">
        <f>K458</f>
        <v>1</v>
      </c>
      <c r="L455" s="15">
        <f>L458</f>
        <v>4641.3100000000004</v>
      </c>
      <c r="M455" s="15">
        <f>M458</f>
        <v>4641.3100000000004</v>
      </c>
    </row>
    <row r="456" spans="1:13" ht="91.8" x14ac:dyDescent="0.3">
      <c r="A456" s="14"/>
      <c r="B456" s="14"/>
      <c r="C456" s="14"/>
      <c r="D456" s="24" t="s">
        <v>447</v>
      </c>
      <c r="E456" s="14"/>
      <c r="F456" s="14"/>
      <c r="G456" s="14"/>
      <c r="H456" s="14"/>
      <c r="I456" s="14"/>
      <c r="J456" s="14"/>
      <c r="K456" s="14"/>
      <c r="L456" s="14"/>
      <c r="M456" s="14"/>
    </row>
    <row r="457" spans="1:13" x14ac:dyDescent="0.3">
      <c r="A457" s="14"/>
      <c r="B457" s="14"/>
      <c r="C457" s="14"/>
      <c r="D457" s="34"/>
      <c r="E457" s="13" t="s">
        <v>448</v>
      </c>
      <c r="F457" s="16">
        <v>1</v>
      </c>
      <c r="G457" s="17">
        <v>0</v>
      </c>
      <c r="H457" s="17">
        <v>0</v>
      </c>
      <c r="I457" s="17">
        <v>0</v>
      </c>
      <c r="J457" s="15">
        <f>OR(F457&lt;&gt;0,G457&lt;&gt;0,H457&lt;&gt;0,I457&lt;&gt;0)*(F457 + (F457 = 0))*(G457 + (G457 = 0))*(H457 + (H457 = 0))*(I457 + (I457 = 0))</f>
        <v>1</v>
      </c>
      <c r="K457" s="14"/>
      <c r="L457" s="14"/>
      <c r="M457" s="14"/>
    </row>
    <row r="458" spans="1:13" x14ac:dyDescent="0.3">
      <c r="A458" s="14"/>
      <c r="B458" s="14"/>
      <c r="C458" s="14"/>
      <c r="D458" s="34"/>
      <c r="E458" s="14"/>
      <c r="F458" s="14"/>
      <c r="G458" s="14"/>
      <c r="H458" s="14"/>
      <c r="I458" s="14"/>
      <c r="J458" s="18" t="s">
        <v>449</v>
      </c>
      <c r="K458" s="19">
        <f>J457</f>
        <v>1</v>
      </c>
      <c r="L458" s="17">
        <v>4641.3100000000004</v>
      </c>
      <c r="M458" s="19">
        <f>ROUND(K458*L458,2)</f>
        <v>4641.3100000000004</v>
      </c>
    </row>
    <row r="459" spans="1:13" ht="0.9" customHeight="1" x14ac:dyDescent="0.3">
      <c r="A459" s="20"/>
      <c r="B459" s="20"/>
      <c r="C459" s="20"/>
      <c r="D459" s="35"/>
      <c r="E459" s="20"/>
      <c r="F459" s="20"/>
      <c r="G459" s="20"/>
      <c r="H459" s="20"/>
      <c r="I459" s="20"/>
      <c r="J459" s="20"/>
      <c r="K459" s="20"/>
      <c r="L459" s="20"/>
      <c r="M459" s="20"/>
    </row>
    <row r="460" spans="1:13" x14ac:dyDescent="0.3">
      <c r="A460" s="14"/>
      <c r="B460" s="14"/>
      <c r="C460" s="14"/>
      <c r="D460" s="34"/>
      <c r="E460" s="14"/>
      <c r="F460" s="14"/>
      <c r="G460" s="14"/>
      <c r="H460" s="14"/>
      <c r="I460" s="14"/>
      <c r="J460" s="18" t="s">
        <v>450</v>
      </c>
      <c r="K460" s="17">
        <v>1</v>
      </c>
      <c r="L460" s="19">
        <f>M444+M450+M455</f>
        <v>6719.82</v>
      </c>
      <c r="M460" s="19">
        <f>ROUND(K460*L460,2)</f>
        <v>6719.82</v>
      </c>
    </row>
    <row r="461" spans="1:13" ht="0.9" customHeight="1" x14ac:dyDescent="0.3">
      <c r="A461" s="20"/>
      <c r="B461" s="20"/>
      <c r="C461" s="20"/>
      <c r="D461" s="35"/>
      <c r="E461" s="20"/>
      <c r="F461" s="20"/>
      <c r="G461" s="20"/>
      <c r="H461" s="20"/>
      <c r="I461" s="20"/>
      <c r="J461" s="20"/>
      <c r="K461" s="20"/>
      <c r="L461" s="20"/>
      <c r="M461" s="20"/>
    </row>
    <row r="462" spans="1:13" x14ac:dyDescent="0.3">
      <c r="A462" s="25" t="s">
        <v>451</v>
      </c>
      <c r="B462" s="25" t="s">
        <v>16</v>
      </c>
      <c r="C462" s="25" t="s">
        <v>17</v>
      </c>
      <c r="D462" s="37" t="s">
        <v>452</v>
      </c>
      <c r="E462" s="26"/>
      <c r="F462" s="26"/>
      <c r="G462" s="26"/>
      <c r="H462" s="26"/>
      <c r="I462" s="26"/>
      <c r="J462" s="26"/>
      <c r="K462" s="27">
        <f>K506</f>
        <v>1</v>
      </c>
      <c r="L462" s="27">
        <f>L506</f>
        <v>3513.39</v>
      </c>
      <c r="M462" s="27">
        <f>M506</f>
        <v>3513.39</v>
      </c>
    </row>
    <row r="463" spans="1:13" x14ac:dyDescent="0.3">
      <c r="A463" s="12" t="s">
        <v>453</v>
      </c>
      <c r="B463" s="13" t="s">
        <v>22</v>
      </c>
      <c r="C463" s="13" t="s">
        <v>123</v>
      </c>
      <c r="D463" s="24" t="s">
        <v>454</v>
      </c>
      <c r="E463" s="14"/>
      <c r="F463" s="14"/>
      <c r="G463" s="14"/>
      <c r="H463" s="14"/>
      <c r="I463" s="14"/>
      <c r="J463" s="14"/>
      <c r="K463" s="15">
        <f>K467</f>
        <v>10</v>
      </c>
      <c r="L463" s="15">
        <f>L467</f>
        <v>17.32</v>
      </c>
      <c r="M463" s="15">
        <f>M467</f>
        <v>173.2</v>
      </c>
    </row>
    <row r="464" spans="1:13" ht="40.799999999999997" x14ac:dyDescent="0.3">
      <c r="A464" s="14"/>
      <c r="B464" s="14"/>
      <c r="C464" s="14"/>
      <c r="D464" s="24" t="s">
        <v>455</v>
      </c>
      <c r="E464" s="14"/>
      <c r="F464" s="14"/>
      <c r="G464" s="14"/>
      <c r="H464" s="14"/>
      <c r="I464" s="14"/>
      <c r="J464" s="14"/>
      <c r="K464" s="14"/>
      <c r="L464" s="14"/>
      <c r="M464" s="14"/>
    </row>
    <row r="465" spans="1:13" x14ac:dyDescent="0.3">
      <c r="A465" s="14"/>
      <c r="B465" s="14"/>
      <c r="C465" s="14"/>
      <c r="D465" s="34"/>
      <c r="E465" s="13" t="s">
        <v>456</v>
      </c>
      <c r="F465" s="16">
        <v>2</v>
      </c>
      <c r="G465" s="17">
        <v>2</v>
      </c>
      <c r="H465" s="17">
        <v>0</v>
      </c>
      <c r="I465" s="17">
        <v>0</v>
      </c>
      <c r="J465" s="15">
        <f>OR(F465&lt;&gt;0,G465&lt;&gt;0,H465&lt;&gt;0,I465&lt;&gt;0)*(F465 + (F465 = 0))*(G465 + (G465 = 0))*(H465 + (H465 = 0))*(I465 + (I465 = 0))</f>
        <v>4</v>
      </c>
      <c r="K465" s="14"/>
      <c r="L465" s="14"/>
      <c r="M465" s="14"/>
    </row>
    <row r="466" spans="1:13" x14ac:dyDescent="0.3">
      <c r="A466" s="14"/>
      <c r="B466" s="14"/>
      <c r="C466" s="14"/>
      <c r="D466" s="34"/>
      <c r="E466" s="13" t="s">
        <v>457</v>
      </c>
      <c r="F466" s="16">
        <v>3</v>
      </c>
      <c r="G466" s="17">
        <v>2</v>
      </c>
      <c r="H466" s="17">
        <v>0</v>
      </c>
      <c r="I466" s="17">
        <v>0</v>
      </c>
      <c r="J466" s="15">
        <f>OR(F466&lt;&gt;0,G466&lt;&gt;0,H466&lt;&gt;0,I466&lt;&gt;0)*(F466 + (F466 = 0))*(G466 + (G466 = 0))*(H466 + (H466 = 0))*(I466 + (I466 = 0))</f>
        <v>6</v>
      </c>
      <c r="K466" s="14"/>
      <c r="L466" s="14"/>
      <c r="M466" s="14"/>
    </row>
    <row r="467" spans="1:13" x14ac:dyDescent="0.3">
      <c r="A467" s="14"/>
      <c r="B467" s="14"/>
      <c r="C467" s="14"/>
      <c r="D467" s="34"/>
      <c r="E467" s="14"/>
      <c r="F467" s="14"/>
      <c r="G467" s="14"/>
      <c r="H467" s="14"/>
      <c r="I467" s="14"/>
      <c r="J467" s="18" t="s">
        <v>458</v>
      </c>
      <c r="K467" s="19">
        <f>SUM(J465:J466)*1</f>
        <v>10</v>
      </c>
      <c r="L467" s="17">
        <v>17.32</v>
      </c>
      <c r="M467" s="19">
        <f>ROUND(K467*L467,2)</f>
        <v>173.2</v>
      </c>
    </row>
    <row r="468" spans="1:13" ht="0.9" customHeight="1" x14ac:dyDescent="0.3">
      <c r="A468" s="20"/>
      <c r="B468" s="20"/>
      <c r="C468" s="20"/>
      <c r="D468" s="35"/>
      <c r="E468" s="20"/>
      <c r="F468" s="20"/>
      <c r="G468" s="20"/>
      <c r="H468" s="20"/>
      <c r="I468" s="20"/>
      <c r="J468" s="20"/>
      <c r="K468" s="20"/>
      <c r="L468" s="20"/>
      <c r="M468" s="20"/>
    </row>
    <row r="469" spans="1:13" x14ac:dyDescent="0.3">
      <c r="A469" s="12" t="s">
        <v>459</v>
      </c>
      <c r="B469" s="13" t="s">
        <v>22</v>
      </c>
      <c r="C469" s="13" t="s">
        <v>123</v>
      </c>
      <c r="D469" s="24" t="s">
        <v>460</v>
      </c>
      <c r="E469" s="14"/>
      <c r="F469" s="14"/>
      <c r="G469" s="14"/>
      <c r="H469" s="14"/>
      <c r="I469" s="14"/>
      <c r="J469" s="14"/>
      <c r="K469" s="15">
        <f>K473</f>
        <v>14</v>
      </c>
      <c r="L469" s="15">
        <f>L473</f>
        <v>28.45</v>
      </c>
      <c r="M469" s="15">
        <f>M473</f>
        <v>398.3</v>
      </c>
    </row>
    <row r="470" spans="1:13" ht="51" x14ac:dyDescent="0.3">
      <c r="A470" s="14"/>
      <c r="B470" s="14"/>
      <c r="C470" s="14"/>
      <c r="D470" s="24" t="s">
        <v>461</v>
      </c>
      <c r="E470" s="14"/>
      <c r="F470" s="14"/>
      <c r="G470" s="14"/>
      <c r="H470" s="14"/>
      <c r="I470" s="14"/>
      <c r="J470" s="14"/>
      <c r="K470" s="14"/>
      <c r="L470" s="14"/>
      <c r="M470" s="14"/>
    </row>
    <row r="471" spans="1:13" x14ac:dyDescent="0.3">
      <c r="A471" s="14"/>
      <c r="B471" s="14"/>
      <c r="C471" s="14"/>
      <c r="D471" s="34"/>
      <c r="E471" s="13" t="s">
        <v>462</v>
      </c>
      <c r="F471" s="16">
        <v>10</v>
      </c>
      <c r="G471" s="17">
        <v>0</v>
      </c>
      <c r="H471" s="17">
        <v>0</v>
      </c>
      <c r="I471" s="17">
        <v>0</v>
      </c>
      <c r="J471" s="15">
        <f>OR(F471&lt;&gt;0,G471&lt;&gt;0,H471&lt;&gt;0,I471&lt;&gt;0)*(F471 + (F471 = 0))*(G471 + (G471 = 0))*(H471 + (H471 = 0))*(I471 + (I471 = 0))</f>
        <v>10</v>
      </c>
      <c r="K471" s="14"/>
      <c r="L471" s="14"/>
      <c r="M471" s="14"/>
    </row>
    <row r="472" spans="1:13" x14ac:dyDescent="0.3">
      <c r="A472" s="14"/>
      <c r="B472" s="14"/>
      <c r="C472" s="14"/>
      <c r="D472" s="34"/>
      <c r="E472" s="13" t="s">
        <v>463</v>
      </c>
      <c r="F472" s="16">
        <v>4</v>
      </c>
      <c r="G472" s="17">
        <v>0</v>
      </c>
      <c r="H472" s="17">
        <v>0</v>
      </c>
      <c r="I472" s="17">
        <v>0</v>
      </c>
      <c r="J472" s="15">
        <f>OR(F472&lt;&gt;0,G472&lt;&gt;0,H472&lt;&gt;0,I472&lt;&gt;0)*(F472 + (F472 = 0))*(G472 + (G472 = 0))*(H472 + (H472 = 0))*(I472 + (I472 = 0))</f>
        <v>4</v>
      </c>
      <c r="K472" s="14"/>
      <c r="L472" s="14"/>
      <c r="M472" s="14"/>
    </row>
    <row r="473" spans="1:13" x14ac:dyDescent="0.3">
      <c r="A473" s="14"/>
      <c r="B473" s="14"/>
      <c r="C473" s="14"/>
      <c r="D473" s="34"/>
      <c r="E473" s="14"/>
      <c r="F473" s="14"/>
      <c r="G473" s="14"/>
      <c r="H473" s="14"/>
      <c r="I473" s="14"/>
      <c r="J473" s="18" t="s">
        <v>464</v>
      </c>
      <c r="K473" s="19">
        <f>SUM(J471:J472)</f>
        <v>14</v>
      </c>
      <c r="L473" s="17">
        <v>28.45</v>
      </c>
      <c r="M473" s="19">
        <f>ROUND(K473*L473,2)</f>
        <v>398.3</v>
      </c>
    </row>
    <row r="474" spans="1:13" ht="0.9" customHeight="1" x14ac:dyDescent="0.3">
      <c r="A474" s="20"/>
      <c r="B474" s="20"/>
      <c r="C474" s="20"/>
      <c r="D474" s="35"/>
      <c r="E474" s="20"/>
      <c r="F474" s="20"/>
      <c r="G474" s="20"/>
      <c r="H474" s="20"/>
      <c r="I474" s="20"/>
      <c r="J474" s="20"/>
      <c r="K474" s="20"/>
      <c r="L474" s="20"/>
      <c r="M474" s="20"/>
    </row>
    <row r="475" spans="1:13" x14ac:dyDescent="0.3">
      <c r="A475" s="12" t="s">
        <v>465</v>
      </c>
      <c r="B475" s="13" t="s">
        <v>22</v>
      </c>
      <c r="C475" s="13" t="s">
        <v>123</v>
      </c>
      <c r="D475" s="24" t="s">
        <v>466</v>
      </c>
      <c r="E475" s="14"/>
      <c r="F475" s="14"/>
      <c r="G475" s="14"/>
      <c r="H475" s="14"/>
      <c r="I475" s="14"/>
      <c r="J475" s="14"/>
      <c r="K475" s="15">
        <f>K479</f>
        <v>12</v>
      </c>
      <c r="L475" s="15">
        <f>L479</f>
        <v>38.35</v>
      </c>
      <c r="M475" s="15">
        <f>M479</f>
        <v>460.2</v>
      </c>
    </row>
    <row r="476" spans="1:13" ht="51" x14ac:dyDescent="0.3">
      <c r="A476" s="14"/>
      <c r="B476" s="14"/>
      <c r="C476" s="14"/>
      <c r="D476" s="24" t="s">
        <v>467</v>
      </c>
      <c r="E476" s="14"/>
      <c r="F476" s="14"/>
      <c r="G476" s="14"/>
      <c r="H476" s="14"/>
      <c r="I476" s="14"/>
      <c r="J476" s="14"/>
      <c r="K476" s="14"/>
      <c r="L476" s="14"/>
      <c r="M476" s="14"/>
    </row>
    <row r="477" spans="1:13" x14ac:dyDescent="0.3">
      <c r="A477" s="14"/>
      <c r="B477" s="14"/>
      <c r="C477" s="14"/>
      <c r="D477" s="34"/>
      <c r="E477" s="13" t="s">
        <v>443</v>
      </c>
      <c r="F477" s="16">
        <v>3</v>
      </c>
      <c r="G477" s="17">
        <v>0</v>
      </c>
      <c r="H477" s="17">
        <v>0</v>
      </c>
      <c r="I477" s="17">
        <v>0</v>
      </c>
      <c r="J477" s="15">
        <f>OR(F477&lt;&gt;0,G477&lt;&gt;0,H477&lt;&gt;0,I477&lt;&gt;0)*(F477 + (F477 = 0))*(G477 + (G477 = 0))*(H477 + (H477 = 0))*(I477 + (I477 = 0))</f>
        <v>3</v>
      </c>
      <c r="K477" s="14"/>
      <c r="L477" s="14"/>
      <c r="M477" s="14"/>
    </row>
    <row r="478" spans="1:13" x14ac:dyDescent="0.3">
      <c r="A478" s="14"/>
      <c r="B478" s="14"/>
      <c r="C478" s="14"/>
      <c r="D478" s="34"/>
      <c r="E478" s="13" t="s">
        <v>462</v>
      </c>
      <c r="F478" s="16">
        <v>9</v>
      </c>
      <c r="G478" s="17">
        <v>0</v>
      </c>
      <c r="H478" s="17">
        <v>0</v>
      </c>
      <c r="I478" s="17">
        <v>0</v>
      </c>
      <c r="J478" s="15">
        <f>OR(F478&lt;&gt;0,G478&lt;&gt;0,H478&lt;&gt;0,I478&lt;&gt;0)*(F478 + (F478 = 0))*(G478 + (G478 = 0))*(H478 + (H478 = 0))*(I478 + (I478 = 0))</f>
        <v>9</v>
      </c>
      <c r="K478" s="14"/>
      <c r="L478" s="14"/>
      <c r="M478" s="14"/>
    </row>
    <row r="479" spans="1:13" x14ac:dyDescent="0.3">
      <c r="A479" s="14"/>
      <c r="B479" s="14"/>
      <c r="C479" s="14"/>
      <c r="D479" s="34"/>
      <c r="E479" s="14"/>
      <c r="F479" s="14"/>
      <c r="G479" s="14"/>
      <c r="H479" s="14"/>
      <c r="I479" s="14"/>
      <c r="J479" s="18" t="s">
        <v>468</v>
      </c>
      <c r="K479" s="19">
        <f>SUM(J477:J478)</f>
        <v>12</v>
      </c>
      <c r="L479" s="17">
        <v>38.35</v>
      </c>
      <c r="M479" s="19">
        <f>ROUND(K479*L479,2)</f>
        <v>460.2</v>
      </c>
    </row>
    <row r="480" spans="1:13" ht="0.9" customHeight="1" x14ac:dyDescent="0.3">
      <c r="A480" s="20"/>
      <c r="B480" s="20"/>
      <c r="C480" s="20"/>
      <c r="D480" s="35"/>
      <c r="E480" s="20"/>
      <c r="F480" s="20"/>
      <c r="G480" s="20"/>
      <c r="H480" s="20"/>
      <c r="I480" s="20"/>
      <c r="J480" s="20"/>
      <c r="K480" s="20"/>
      <c r="L480" s="20"/>
      <c r="M480" s="20"/>
    </row>
    <row r="481" spans="1:13" x14ac:dyDescent="0.3">
      <c r="A481" s="12" t="s">
        <v>469</v>
      </c>
      <c r="B481" s="13" t="s">
        <v>22</v>
      </c>
      <c r="C481" s="13" t="s">
        <v>123</v>
      </c>
      <c r="D481" s="24" t="s">
        <v>470</v>
      </c>
      <c r="E481" s="14"/>
      <c r="F481" s="14"/>
      <c r="G481" s="14"/>
      <c r="H481" s="14"/>
      <c r="I481" s="14"/>
      <c r="J481" s="14"/>
      <c r="K481" s="15">
        <f>K487</f>
        <v>32</v>
      </c>
      <c r="L481" s="15">
        <f>L487</f>
        <v>43.3</v>
      </c>
      <c r="M481" s="15">
        <f>M487</f>
        <v>1385.6</v>
      </c>
    </row>
    <row r="482" spans="1:13" ht="51" x14ac:dyDescent="0.3">
      <c r="A482" s="14"/>
      <c r="B482" s="14"/>
      <c r="C482" s="14"/>
      <c r="D482" s="24" t="s">
        <v>471</v>
      </c>
      <c r="E482" s="14"/>
      <c r="F482" s="14"/>
      <c r="G482" s="14"/>
      <c r="H482" s="14"/>
      <c r="I482" s="14"/>
      <c r="J482" s="14"/>
      <c r="K482" s="14"/>
      <c r="L482" s="14"/>
      <c r="M482" s="14"/>
    </row>
    <row r="483" spans="1:13" x14ac:dyDescent="0.3">
      <c r="A483" s="14"/>
      <c r="B483" s="14"/>
      <c r="C483" s="14"/>
      <c r="D483" s="34"/>
      <c r="E483" s="13" t="s">
        <v>356</v>
      </c>
      <c r="F483" s="16">
        <v>3</v>
      </c>
      <c r="G483" s="17">
        <v>0</v>
      </c>
      <c r="H483" s="17">
        <v>0</v>
      </c>
      <c r="I483" s="17">
        <v>0</v>
      </c>
      <c r="J483" s="15">
        <f>OR(F483&lt;&gt;0,G483&lt;&gt;0,H483&lt;&gt;0,I483&lt;&gt;0)*(F483 + (F483 = 0))*(G483 + (G483 = 0))*(H483 + (H483 = 0))*(I483 + (I483 = 0))</f>
        <v>3</v>
      </c>
      <c r="K483" s="14"/>
      <c r="L483" s="14"/>
      <c r="M483" s="14"/>
    </row>
    <row r="484" spans="1:13" x14ac:dyDescent="0.3">
      <c r="A484" s="14"/>
      <c r="B484" s="14"/>
      <c r="C484" s="14"/>
      <c r="D484" s="34"/>
      <c r="E484" s="13" t="s">
        <v>281</v>
      </c>
      <c r="F484" s="16">
        <v>4</v>
      </c>
      <c r="G484" s="17">
        <v>0</v>
      </c>
      <c r="H484" s="17">
        <v>0</v>
      </c>
      <c r="I484" s="17">
        <v>0</v>
      </c>
      <c r="J484" s="15">
        <f>OR(F484&lt;&gt;0,G484&lt;&gt;0,H484&lt;&gt;0,I484&lt;&gt;0)*(F484 + (F484 = 0))*(G484 + (G484 = 0))*(H484 + (H484 = 0))*(I484 + (I484 = 0))</f>
        <v>4</v>
      </c>
      <c r="K484" s="14"/>
      <c r="L484" s="14"/>
      <c r="M484" s="14"/>
    </row>
    <row r="485" spans="1:13" x14ac:dyDescent="0.3">
      <c r="A485" s="14"/>
      <c r="B485" s="14"/>
      <c r="C485" s="14"/>
      <c r="D485" s="34"/>
      <c r="E485" s="13" t="s">
        <v>472</v>
      </c>
      <c r="F485" s="16">
        <v>9</v>
      </c>
      <c r="G485" s="17">
        <v>0</v>
      </c>
      <c r="H485" s="17">
        <v>0</v>
      </c>
      <c r="I485" s="17">
        <v>0</v>
      </c>
      <c r="J485" s="15">
        <f>OR(F485&lt;&gt;0,G485&lt;&gt;0,H485&lt;&gt;0,I485&lt;&gt;0)*(F485 + (F485 = 0))*(G485 + (G485 = 0))*(H485 + (H485 = 0))*(I485 + (I485 = 0))</f>
        <v>9</v>
      </c>
      <c r="K485" s="14"/>
      <c r="L485" s="14"/>
      <c r="M485" s="14"/>
    </row>
    <row r="486" spans="1:13" x14ac:dyDescent="0.3">
      <c r="A486" s="14"/>
      <c r="B486" s="14"/>
      <c r="C486" s="14"/>
      <c r="D486" s="34"/>
      <c r="E486" s="13" t="s">
        <v>462</v>
      </c>
      <c r="F486" s="16">
        <v>16</v>
      </c>
      <c r="G486" s="17">
        <v>0</v>
      </c>
      <c r="H486" s="17">
        <v>0</v>
      </c>
      <c r="I486" s="17">
        <v>0</v>
      </c>
      <c r="J486" s="15">
        <f>OR(F486&lt;&gt;0,G486&lt;&gt;0,H486&lt;&gt;0,I486&lt;&gt;0)*(F486 + (F486 = 0))*(G486 + (G486 = 0))*(H486 + (H486 = 0))*(I486 + (I486 = 0))</f>
        <v>16</v>
      </c>
      <c r="K486" s="14"/>
      <c r="L486" s="14"/>
      <c r="M486" s="14"/>
    </row>
    <row r="487" spans="1:13" x14ac:dyDescent="0.3">
      <c r="A487" s="14"/>
      <c r="B487" s="14"/>
      <c r="C487" s="14"/>
      <c r="D487" s="34"/>
      <c r="E487" s="14"/>
      <c r="F487" s="14"/>
      <c r="G487" s="14"/>
      <c r="H487" s="14"/>
      <c r="I487" s="14"/>
      <c r="J487" s="18" t="s">
        <v>473</v>
      </c>
      <c r="K487" s="19">
        <f>SUM(J483:J486)</f>
        <v>32</v>
      </c>
      <c r="L487" s="17">
        <v>43.3</v>
      </c>
      <c r="M487" s="19">
        <f>ROUND(K487*L487,2)</f>
        <v>1385.6</v>
      </c>
    </row>
    <row r="488" spans="1:13" ht="0.9" customHeight="1" x14ac:dyDescent="0.3">
      <c r="A488" s="20"/>
      <c r="B488" s="20"/>
      <c r="C488" s="20"/>
      <c r="D488" s="35"/>
      <c r="E488" s="20"/>
      <c r="F488" s="20"/>
      <c r="G488" s="20"/>
      <c r="H488" s="20"/>
      <c r="I488" s="20"/>
      <c r="J488" s="20"/>
      <c r="K488" s="20"/>
      <c r="L488" s="20"/>
      <c r="M488" s="20"/>
    </row>
    <row r="489" spans="1:13" x14ac:dyDescent="0.3">
      <c r="A489" s="12" t="s">
        <v>474</v>
      </c>
      <c r="B489" s="13" t="s">
        <v>22</v>
      </c>
      <c r="C489" s="13" t="s">
        <v>123</v>
      </c>
      <c r="D489" s="24" t="s">
        <v>475</v>
      </c>
      <c r="E489" s="14"/>
      <c r="F489" s="14"/>
      <c r="G489" s="14"/>
      <c r="H489" s="14"/>
      <c r="I489" s="14"/>
      <c r="J489" s="14"/>
      <c r="K489" s="15">
        <f>K493</f>
        <v>7</v>
      </c>
      <c r="L489" s="15">
        <f>L493</f>
        <v>47.01</v>
      </c>
      <c r="M489" s="15">
        <f>M493</f>
        <v>329.07</v>
      </c>
    </row>
    <row r="490" spans="1:13" ht="51" x14ac:dyDescent="0.3">
      <c r="A490" s="14"/>
      <c r="B490" s="14"/>
      <c r="C490" s="14"/>
      <c r="D490" s="24" t="s">
        <v>476</v>
      </c>
      <c r="E490" s="14"/>
      <c r="F490" s="14"/>
      <c r="G490" s="14"/>
      <c r="H490" s="14"/>
      <c r="I490" s="14"/>
      <c r="J490" s="14"/>
      <c r="K490" s="14"/>
      <c r="L490" s="14"/>
      <c r="M490" s="14"/>
    </row>
    <row r="491" spans="1:13" x14ac:dyDescent="0.3">
      <c r="A491" s="14"/>
      <c r="B491" s="14"/>
      <c r="C491" s="14"/>
      <c r="D491" s="34"/>
      <c r="E491" s="13" t="s">
        <v>377</v>
      </c>
      <c r="F491" s="16">
        <v>5</v>
      </c>
      <c r="G491" s="17">
        <v>0</v>
      </c>
      <c r="H491" s="17">
        <v>0</v>
      </c>
      <c r="I491" s="17">
        <v>0</v>
      </c>
      <c r="J491" s="15">
        <f>OR(F491&lt;&gt;0,G491&lt;&gt;0,H491&lt;&gt;0,I491&lt;&gt;0)*(F491 + (F491 = 0))*(G491 + (G491 = 0))*(H491 + (H491 = 0))*(I491 + (I491 = 0))</f>
        <v>5</v>
      </c>
      <c r="K491" s="14"/>
      <c r="L491" s="14"/>
      <c r="M491" s="14"/>
    </row>
    <row r="492" spans="1:13" x14ac:dyDescent="0.3">
      <c r="A492" s="14"/>
      <c r="B492" s="14"/>
      <c r="C492" s="14"/>
      <c r="D492" s="34"/>
      <c r="E492" s="13" t="s">
        <v>477</v>
      </c>
      <c r="F492" s="16">
        <v>2</v>
      </c>
      <c r="G492" s="17">
        <v>0</v>
      </c>
      <c r="H492" s="17">
        <v>0</v>
      </c>
      <c r="I492" s="17">
        <v>0</v>
      </c>
      <c r="J492" s="15">
        <f>OR(F492&lt;&gt;0,G492&lt;&gt;0,H492&lt;&gt;0,I492&lt;&gt;0)*(F492 + (F492 = 0))*(G492 + (G492 = 0))*(H492 + (H492 = 0))*(I492 + (I492 = 0))</f>
        <v>2</v>
      </c>
      <c r="K492" s="14"/>
      <c r="L492" s="14"/>
      <c r="M492" s="14"/>
    </row>
    <row r="493" spans="1:13" x14ac:dyDescent="0.3">
      <c r="A493" s="14"/>
      <c r="B493" s="14"/>
      <c r="C493" s="14"/>
      <c r="D493" s="34"/>
      <c r="E493" s="14"/>
      <c r="F493" s="14"/>
      <c r="G493" s="14"/>
      <c r="H493" s="14"/>
      <c r="I493" s="14"/>
      <c r="J493" s="18" t="s">
        <v>478</v>
      </c>
      <c r="K493" s="19">
        <f>SUM(J491:J492)</f>
        <v>7</v>
      </c>
      <c r="L493" s="17">
        <v>47.01</v>
      </c>
      <c r="M493" s="19">
        <f>ROUND(K493*L493,2)</f>
        <v>329.07</v>
      </c>
    </row>
    <row r="494" spans="1:13" ht="0.9" customHeight="1" x14ac:dyDescent="0.3">
      <c r="A494" s="20"/>
      <c r="B494" s="20"/>
      <c r="C494" s="20"/>
      <c r="D494" s="35"/>
      <c r="E494" s="20"/>
      <c r="F494" s="20"/>
      <c r="G494" s="20"/>
      <c r="H494" s="20"/>
      <c r="I494" s="20"/>
      <c r="J494" s="20"/>
      <c r="K494" s="20"/>
      <c r="L494" s="20"/>
      <c r="M494" s="20"/>
    </row>
    <row r="495" spans="1:13" x14ac:dyDescent="0.3">
      <c r="A495" s="12" t="s">
        <v>479</v>
      </c>
      <c r="B495" s="13" t="s">
        <v>22</v>
      </c>
      <c r="C495" s="13" t="s">
        <v>123</v>
      </c>
      <c r="D495" s="24" t="s">
        <v>480</v>
      </c>
      <c r="E495" s="14"/>
      <c r="F495" s="14"/>
      <c r="G495" s="14"/>
      <c r="H495" s="14"/>
      <c r="I495" s="14"/>
      <c r="J495" s="14"/>
      <c r="K495" s="15">
        <f>K498</f>
        <v>4</v>
      </c>
      <c r="L495" s="15">
        <f>L498</f>
        <v>53.19</v>
      </c>
      <c r="M495" s="15">
        <f>M498</f>
        <v>212.76</v>
      </c>
    </row>
    <row r="496" spans="1:13" ht="51" x14ac:dyDescent="0.3">
      <c r="A496" s="14"/>
      <c r="B496" s="14"/>
      <c r="C496" s="14"/>
      <c r="D496" s="24" t="s">
        <v>481</v>
      </c>
      <c r="E496" s="14"/>
      <c r="F496" s="14"/>
      <c r="G496" s="14"/>
      <c r="H496" s="14"/>
      <c r="I496" s="14"/>
      <c r="J496" s="14"/>
      <c r="K496" s="14"/>
      <c r="L496" s="14"/>
      <c r="M496" s="14"/>
    </row>
    <row r="497" spans="1:13" x14ac:dyDescent="0.3">
      <c r="A497" s="14"/>
      <c r="B497" s="14"/>
      <c r="C497" s="14"/>
      <c r="D497" s="34"/>
      <c r="E497" s="13" t="s">
        <v>482</v>
      </c>
      <c r="F497" s="16">
        <v>4</v>
      </c>
      <c r="G497" s="17">
        <v>0</v>
      </c>
      <c r="H497" s="17">
        <v>0</v>
      </c>
      <c r="I497" s="17">
        <v>0</v>
      </c>
      <c r="J497" s="15">
        <f>OR(F497&lt;&gt;0,G497&lt;&gt;0,H497&lt;&gt;0,I497&lt;&gt;0)*(F497 + (F497 = 0))*(G497 + (G497 = 0))*(H497 + (H497 = 0))*(I497 + (I497 = 0))</f>
        <v>4</v>
      </c>
      <c r="K497" s="14"/>
      <c r="L497" s="14"/>
      <c r="M497" s="14"/>
    </row>
    <row r="498" spans="1:13" x14ac:dyDescent="0.3">
      <c r="A498" s="14"/>
      <c r="B498" s="14"/>
      <c r="C498" s="14"/>
      <c r="D498" s="34"/>
      <c r="E498" s="14"/>
      <c r="F498" s="14"/>
      <c r="G498" s="14"/>
      <c r="H498" s="14"/>
      <c r="I498" s="14"/>
      <c r="J498" s="18" t="s">
        <v>483</v>
      </c>
      <c r="K498" s="19">
        <f>J497</f>
        <v>4</v>
      </c>
      <c r="L498" s="17">
        <v>53.19</v>
      </c>
      <c r="M498" s="19">
        <f>ROUND(K498*L498,2)</f>
        <v>212.76</v>
      </c>
    </row>
    <row r="499" spans="1:13" ht="0.9" customHeight="1" x14ac:dyDescent="0.3">
      <c r="A499" s="20"/>
      <c r="B499" s="20"/>
      <c r="C499" s="20"/>
      <c r="D499" s="35"/>
      <c r="E499" s="20"/>
      <c r="F499" s="20"/>
      <c r="G499" s="20"/>
      <c r="H499" s="20"/>
      <c r="I499" s="20"/>
      <c r="J499" s="20"/>
      <c r="K499" s="20"/>
      <c r="L499" s="20"/>
      <c r="M499" s="20"/>
    </row>
    <row r="500" spans="1:13" x14ac:dyDescent="0.3">
      <c r="A500" s="12" t="s">
        <v>484</v>
      </c>
      <c r="B500" s="13" t="s">
        <v>22</v>
      </c>
      <c r="C500" s="13" t="s">
        <v>23</v>
      </c>
      <c r="D500" s="24" t="s">
        <v>485</v>
      </c>
      <c r="E500" s="14"/>
      <c r="F500" s="14"/>
      <c r="G500" s="14"/>
      <c r="H500" s="14"/>
      <c r="I500" s="14"/>
      <c r="J500" s="14"/>
      <c r="K500" s="15">
        <f>K504</f>
        <v>14</v>
      </c>
      <c r="L500" s="15">
        <f>L504</f>
        <v>39.590000000000003</v>
      </c>
      <c r="M500" s="15">
        <f>M504</f>
        <v>554.26</v>
      </c>
    </row>
    <row r="501" spans="1:13" ht="112.2" x14ac:dyDescent="0.3">
      <c r="A501" s="14"/>
      <c r="B501" s="14"/>
      <c r="C501" s="14"/>
      <c r="D501" s="24" t="s">
        <v>486</v>
      </c>
      <c r="E501" s="14"/>
      <c r="F501" s="14"/>
      <c r="G501" s="14"/>
      <c r="H501" s="14"/>
      <c r="I501" s="14"/>
      <c r="J501" s="14"/>
      <c r="K501" s="14"/>
      <c r="L501" s="14"/>
      <c r="M501" s="14"/>
    </row>
    <row r="502" spans="1:13" x14ac:dyDescent="0.3">
      <c r="A502" s="14"/>
      <c r="B502" s="14"/>
      <c r="C502" s="14"/>
      <c r="D502" s="34"/>
      <c r="E502" s="13" t="s">
        <v>487</v>
      </c>
      <c r="F502" s="16">
        <v>12</v>
      </c>
      <c r="G502" s="17">
        <v>0</v>
      </c>
      <c r="H502" s="17">
        <v>0</v>
      </c>
      <c r="I502" s="17">
        <v>0</v>
      </c>
      <c r="J502" s="15">
        <f>OR(F502&lt;&gt;0,G502&lt;&gt;0,H502&lt;&gt;0,I502&lt;&gt;0)*(F502 + (F502 = 0))*(G502 + (G502 = 0))*(H502 + (H502 = 0))*(I502 + (I502 = 0))</f>
        <v>12</v>
      </c>
      <c r="K502" s="14"/>
      <c r="L502" s="14"/>
      <c r="M502" s="14"/>
    </row>
    <row r="503" spans="1:13" x14ac:dyDescent="0.3">
      <c r="A503" s="14"/>
      <c r="B503" s="14"/>
      <c r="C503" s="14"/>
      <c r="D503" s="34"/>
      <c r="E503" s="13" t="s">
        <v>488</v>
      </c>
      <c r="F503" s="16">
        <v>2</v>
      </c>
      <c r="G503" s="17">
        <v>0</v>
      </c>
      <c r="H503" s="17">
        <v>0</v>
      </c>
      <c r="I503" s="17">
        <v>0</v>
      </c>
      <c r="J503" s="15">
        <f>OR(F503&lt;&gt;0,G503&lt;&gt;0,H503&lt;&gt;0,I503&lt;&gt;0)*(F503 + (F503 = 0))*(G503 + (G503 = 0))*(H503 + (H503 = 0))*(I503 + (I503 = 0))</f>
        <v>2</v>
      </c>
      <c r="K503" s="14"/>
      <c r="L503" s="14"/>
      <c r="M503" s="14"/>
    </row>
    <row r="504" spans="1:13" x14ac:dyDescent="0.3">
      <c r="A504" s="14"/>
      <c r="B504" s="14"/>
      <c r="C504" s="14"/>
      <c r="D504" s="34"/>
      <c r="E504" s="14"/>
      <c r="F504" s="14"/>
      <c r="G504" s="14"/>
      <c r="H504" s="14"/>
      <c r="I504" s="14"/>
      <c r="J504" s="18" t="s">
        <v>489</v>
      </c>
      <c r="K504" s="19">
        <f>SUM(J502:J503)</f>
        <v>14</v>
      </c>
      <c r="L504" s="17">
        <v>39.590000000000003</v>
      </c>
      <c r="M504" s="19">
        <f>ROUND(K504*L504,2)</f>
        <v>554.26</v>
      </c>
    </row>
    <row r="505" spans="1:13" ht="0.9" customHeight="1" x14ac:dyDescent="0.3">
      <c r="A505" s="20"/>
      <c r="B505" s="20"/>
      <c r="C505" s="20"/>
      <c r="D505" s="35"/>
      <c r="E505" s="20"/>
      <c r="F505" s="20"/>
      <c r="G505" s="20"/>
      <c r="H505" s="20"/>
      <c r="I505" s="20"/>
      <c r="J505" s="20"/>
      <c r="K505" s="20"/>
      <c r="L505" s="20"/>
      <c r="M505" s="20"/>
    </row>
    <row r="506" spans="1:13" x14ac:dyDescent="0.3">
      <c r="A506" s="14"/>
      <c r="B506" s="14"/>
      <c r="C506" s="14"/>
      <c r="D506" s="34"/>
      <c r="E506" s="14"/>
      <c r="F506" s="14"/>
      <c r="G506" s="14"/>
      <c r="H506" s="14"/>
      <c r="I506" s="14"/>
      <c r="J506" s="18" t="s">
        <v>490</v>
      </c>
      <c r="K506" s="17">
        <v>1</v>
      </c>
      <c r="L506" s="19">
        <f>M463+M469+M475+M481+M489+M495+M500</f>
        <v>3513.39</v>
      </c>
      <c r="M506" s="19">
        <f>ROUND(K506*L506,2)</f>
        <v>3513.39</v>
      </c>
    </row>
    <row r="507" spans="1:13" ht="0.9" customHeight="1" x14ac:dyDescent="0.3">
      <c r="A507" s="20"/>
      <c r="B507" s="20"/>
      <c r="C507" s="20"/>
      <c r="D507" s="35"/>
      <c r="E507" s="20"/>
      <c r="F507" s="20"/>
      <c r="G507" s="20"/>
      <c r="H507" s="20"/>
      <c r="I507" s="20"/>
      <c r="J507" s="20"/>
      <c r="K507" s="20"/>
      <c r="L507" s="20"/>
      <c r="M507" s="20"/>
    </row>
    <row r="508" spans="1:13" x14ac:dyDescent="0.3">
      <c r="A508" s="25" t="s">
        <v>491</v>
      </c>
      <c r="B508" s="25" t="s">
        <v>16</v>
      </c>
      <c r="C508" s="25" t="s">
        <v>17</v>
      </c>
      <c r="D508" s="37" t="s">
        <v>492</v>
      </c>
      <c r="E508" s="26"/>
      <c r="F508" s="26"/>
      <c r="G508" s="26"/>
      <c r="H508" s="26"/>
      <c r="I508" s="26"/>
      <c r="J508" s="26"/>
      <c r="K508" s="27">
        <f>K535</f>
        <v>1</v>
      </c>
      <c r="L508" s="27">
        <f>L535</f>
        <v>2124.63</v>
      </c>
      <c r="M508" s="27">
        <f>M535</f>
        <v>2124.63</v>
      </c>
    </row>
    <row r="509" spans="1:13" x14ac:dyDescent="0.3">
      <c r="A509" s="12" t="s">
        <v>493</v>
      </c>
      <c r="B509" s="13" t="s">
        <v>22</v>
      </c>
      <c r="C509" s="13" t="s">
        <v>23</v>
      </c>
      <c r="D509" s="24" t="s">
        <v>494</v>
      </c>
      <c r="E509" s="14"/>
      <c r="F509" s="14"/>
      <c r="G509" s="14"/>
      <c r="H509" s="14"/>
      <c r="I509" s="14"/>
      <c r="J509" s="14"/>
      <c r="K509" s="15">
        <f>K515</f>
        <v>2.5099999999999998</v>
      </c>
      <c r="L509" s="15">
        <f>L515</f>
        <v>397.14</v>
      </c>
      <c r="M509" s="15">
        <f>M515</f>
        <v>996.82</v>
      </c>
    </row>
    <row r="510" spans="1:13" ht="61.2" x14ac:dyDescent="0.3">
      <c r="A510" s="14"/>
      <c r="B510" s="14"/>
      <c r="C510" s="14"/>
      <c r="D510" s="24" t="s">
        <v>495</v>
      </c>
      <c r="E510" s="14"/>
      <c r="F510" s="14"/>
      <c r="G510" s="14"/>
      <c r="H510" s="14"/>
      <c r="I510" s="14"/>
      <c r="J510" s="14"/>
      <c r="K510" s="14"/>
      <c r="L510" s="14"/>
      <c r="M510" s="14"/>
    </row>
    <row r="511" spans="1:13" x14ac:dyDescent="0.3">
      <c r="A511" s="14"/>
      <c r="B511" s="14"/>
      <c r="C511" s="14"/>
      <c r="D511" s="34"/>
      <c r="E511" s="13" t="s">
        <v>496</v>
      </c>
      <c r="F511" s="16">
        <v>1</v>
      </c>
      <c r="G511" s="17">
        <v>0.5</v>
      </c>
      <c r="H511" s="17">
        <v>0</v>
      </c>
      <c r="I511" s="17">
        <v>1</v>
      </c>
      <c r="J511" s="15">
        <f>OR(F511&lt;&gt;0,G511&lt;&gt;0,H511&lt;&gt;0,I511&lt;&gt;0)*(F511 + (F511 = 0))*(G511 + (G511 = 0))*(H511 + (H511 = 0))*(I511 + (I511 = 0))</f>
        <v>0.5</v>
      </c>
      <c r="K511" s="14"/>
      <c r="L511" s="14"/>
      <c r="M511" s="14"/>
    </row>
    <row r="512" spans="1:13" x14ac:dyDescent="0.3">
      <c r="A512" s="14"/>
      <c r="B512" s="14"/>
      <c r="C512" s="14"/>
      <c r="D512" s="34"/>
      <c r="E512" s="13" t="s">
        <v>30</v>
      </c>
      <c r="F512" s="16">
        <v>2</v>
      </c>
      <c r="G512" s="17">
        <v>0.5</v>
      </c>
      <c r="H512" s="17">
        <v>0</v>
      </c>
      <c r="I512" s="17">
        <v>1</v>
      </c>
      <c r="J512" s="15">
        <f>OR(F512&lt;&gt;0,G512&lt;&gt;0,H512&lt;&gt;0,I512&lt;&gt;0)*(F512 + (F512 = 0))*(G512 + (G512 = 0))*(H512 + (H512 = 0))*(I512 + (I512 = 0))</f>
        <v>1</v>
      </c>
      <c r="K512" s="14"/>
      <c r="L512" s="14"/>
      <c r="M512" s="14"/>
    </row>
    <row r="513" spans="1:13" x14ac:dyDescent="0.3">
      <c r="A513" s="14"/>
      <c r="B513" s="14"/>
      <c r="C513" s="14"/>
      <c r="D513" s="34"/>
      <c r="E513" s="13" t="s">
        <v>497</v>
      </c>
      <c r="F513" s="16">
        <v>1</v>
      </c>
      <c r="G513" s="17">
        <v>1.02</v>
      </c>
      <c r="H513" s="17">
        <v>0</v>
      </c>
      <c r="I513" s="17">
        <v>0.5</v>
      </c>
      <c r="J513" s="15">
        <f>OR(F513&lt;&gt;0,G513&lt;&gt;0,H513&lt;&gt;0,I513&lt;&gt;0)*(F513 + (F513 = 0))*(G513 + (G513 = 0))*(H513 + (H513 = 0))*(I513 + (I513 = 0))</f>
        <v>0.51</v>
      </c>
      <c r="K513" s="14"/>
      <c r="L513" s="14"/>
      <c r="M513" s="14"/>
    </row>
    <row r="514" spans="1:13" x14ac:dyDescent="0.3">
      <c r="A514" s="14"/>
      <c r="B514" s="14"/>
      <c r="C514" s="14"/>
      <c r="D514" s="34"/>
      <c r="E514" s="13" t="s">
        <v>462</v>
      </c>
      <c r="F514" s="16">
        <v>2</v>
      </c>
      <c r="G514" s="17">
        <v>0.5</v>
      </c>
      <c r="H514" s="17">
        <v>0</v>
      </c>
      <c r="I514" s="17">
        <v>0.5</v>
      </c>
      <c r="J514" s="15">
        <f>OR(F514&lt;&gt;0,G514&lt;&gt;0,H514&lt;&gt;0,I514&lt;&gt;0)*(F514 + (F514 = 0))*(G514 + (G514 = 0))*(H514 + (H514 = 0))*(I514 + (I514 = 0))</f>
        <v>0.5</v>
      </c>
      <c r="K514" s="14"/>
      <c r="L514" s="14"/>
      <c r="M514" s="14"/>
    </row>
    <row r="515" spans="1:13" x14ac:dyDescent="0.3">
      <c r="A515" s="14"/>
      <c r="B515" s="14"/>
      <c r="C515" s="14"/>
      <c r="D515" s="34"/>
      <c r="E515" s="14"/>
      <c r="F515" s="14"/>
      <c r="G515" s="14"/>
      <c r="H515" s="14"/>
      <c r="I515" s="14"/>
      <c r="J515" s="18" t="s">
        <v>498</v>
      </c>
      <c r="K515" s="19">
        <f>SUM(J511:J514)*1</f>
        <v>2.5099999999999998</v>
      </c>
      <c r="L515" s="17">
        <v>397.14</v>
      </c>
      <c r="M515" s="19">
        <f>ROUND(K515*L515,2)</f>
        <v>996.82</v>
      </c>
    </row>
    <row r="516" spans="1:13" ht="0.9" customHeight="1" x14ac:dyDescent="0.3">
      <c r="A516" s="20"/>
      <c r="B516" s="20"/>
      <c r="C516" s="20"/>
      <c r="D516" s="35"/>
      <c r="E516" s="20"/>
      <c r="F516" s="20"/>
      <c r="G516" s="20"/>
      <c r="H516" s="20"/>
      <c r="I516" s="20"/>
      <c r="J516" s="20"/>
      <c r="K516" s="20"/>
      <c r="L516" s="20"/>
      <c r="M516" s="20"/>
    </row>
    <row r="517" spans="1:13" x14ac:dyDescent="0.3">
      <c r="A517" s="12" t="s">
        <v>499</v>
      </c>
      <c r="B517" s="13" t="s">
        <v>22</v>
      </c>
      <c r="C517" s="13" t="s">
        <v>42</v>
      </c>
      <c r="D517" s="24" t="s">
        <v>500</v>
      </c>
      <c r="E517" s="14"/>
      <c r="F517" s="14"/>
      <c r="G517" s="14"/>
      <c r="H517" s="14"/>
      <c r="I517" s="14"/>
      <c r="J517" s="14"/>
      <c r="K517" s="15">
        <f>K521</f>
        <v>12</v>
      </c>
      <c r="L517" s="15">
        <f>L521</f>
        <v>43.43</v>
      </c>
      <c r="M517" s="15">
        <f>M521</f>
        <v>521.16</v>
      </c>
    </row>
    <row r="518" spans="1:13" ht="40.799999999999997" x14ac:dyDescent="0.3">
      <c r="A518" s="14"/>
      <c r="B518" s="14"/>
      <c r="C518" s="14"/>
      <c r="D518" s="24" t="s">
        <v>501</v>
      </c>
      <c r="E518" s="14"/>
      <c r="F518" s="14"/>
      <c r="G518" s="14"/>
      <c r="H518" s="14"/>
      <c r="I518" s="14"/>
      <c r="J518" s="14"/>
      <c r="K518" s="14"/>
      <c r="L518" s="14"/>
      <c r="M518" s="14"/>
    </row>
    <row r="519" spans="1:13" x14ac:dyDescent="0.3">
      <c r="A519" s="14"/>
      <c r="B519" s="14"/>
      <c r="C519" s="14"/>
      <c r="D519" s="34"/>
      <c r="E519" s="13" t="s">
        <v>351</v>
      </c>
      <c r="F519" s="16">
        <v>10</v>
      </c>
      <c r="G519" s="17">
        <v>0</v>
      </c>
      <c r="H519" s="17">
        <v>0</v>
      </c>
      <c r="I519" s="17">
        <v>0</v>
      </c>
      <c r="J519" s="15">
        <f>OR(F519&lt;&gt;0,G519&lt;&gt;0,H519&lt;&gt;0,I519&lt;&gt;0)*(F519 + (F519 = 0))*(G519 + (G519 = 0))*(H519 + (H519 = 0))*(I519 + (I519 = 0))</f>
        <v>10</v>
      </c>
      <c r="K519" s="14"/>
      <c r="L519" s="14"/>
      <c r="M519" s="14"/>
    </row>
    <row r="520" spans="1:13" x14ac:dyDescent="0.3">
      <c r="A520" s="14"/>
      <c r="B520" s="14"/>
      <c r="C520" s="14"/>
      <c r="D520" s="34"/>
      <c r="E520" s="13" t="s">
        <v>502</v>
      </c>
      <c r="F520" s="16">
        <v>2</v>
      </c>
      <c r="G520" s="17">
        <v>0</v>
      </c>
      <c r="H520" s="17">
        <v>0</v>
      </c>
      <c r="I520" s="17">
        <v>0</v>
      </c>
      <c r="J520" s="15">
        <f>OR(F520&lt;&gt;0,G520&lt;&gt;0,H520&lt;&gt;0,I520&lt;&gt;0)*(F520 + (F520 = 0))*(G520 + (G520 = 0))*(H520 + (H520 = 0))*(I520 + (I520 = 0))</f>
        <v>2</v>
      </c>
      <c r="K520" s="14"/>
      <c r="L520" s="14"/>
      <c r="M520" s="14"/>
    </row>
    <row r="521" spans="1:13" x14ac:dyDescent="0.3">
      <c r="A521" s="14"/>
      <c r="B521" s="14"/>
      <c r="C521" s="14"/>
      <c r="D521" s="34"/>
      <c r="E521" s="14"/>
      <c r="F521" s="14"/>
      <c r="G521" s="14"/>
      <c r="H521" s="14"/>
      <c r="I521" s="14"/>
      <c r="J521" s="18" t="s">
        <v>503</v>
      </c>
      <c r="K521" s="19">
        <f>SUM(J519:J520)*1</f>
        <v>12</v>
      </c>
      <c r="L521" s="17">
        <v>43.43</v>
      </c>
      <c r="M521" s="19">
        <f>ROUND(K521*L521,2)</f>
        <v>521.16</v>
      </c>
    </row>
    <row r="522" spans="1:13" ht="0.9" customHeight="1" x14ac:dyDescent="0.3">
      <c r="A522" s="20"/>
      <c r="B522" s="20"/>
      <c r="C522" s="20"/>
      <c r="D522" s="35"/>
      <c r="E522" s="20"/>
      <c r="F522" s="20"/>
      <c r="G522" s="20"/>
      <c r="H522" s="20"/>
      <c r="I522" s="20"/>
      <c r="J522" s="20"/>
      <c r="K522" s="20"/>
      <c r="L522" s="20"/>
      <c r="M522" s="20"/>
    </row>
    <row r="523" spans="1:13" x14ac:dyDescent="0.3">
      <c r="A523" s="12" t="s">
        <v>504</v>
      </c>
      <c r="B523" s="13" t="s">
        <v>22</v>
      </c>
      <c r="C523" s="13" t="s">
        <v>42</v>
      </c>
      <c r="D523" s="24" t="s">
        <v>505</v>
      </c>
      <c r="E523" s="14"/>
      <c r="F523" s="14"/>
      <c r="G523" s="14"/>
      <c r="H523" s="14"/>
      <c r="I523" s="14"/>
      <c r="J523" s="14"/>
      <c r="K523" s="15">
        <f>K528</f>
        <v>7</v>
      </c>
      <c r="L523" s="15">
        <f>L528</f>
        <v>48.11</v>
      </c>
      <c r="M523" s="15">
        <f>M528</f>
        <v>336.77</v>
      </c>
    </row>
    <row r="524" spans="1:13" ht="40.799999999999997" x14ac:dyDescent="0.3">
      <c r="A524" s="14"/>
      <c r="B524" s="14"/>
      <c r="C524" s="14"/>
      <c r="D524" s="24" t="s">
        <v>506</v>
      </c>
      <c r="E524" s="14"/>
      <c r="F524" s="14"/>
      <c r="G524" s="14"/>
      <c r="H524" s="14"/>
      <c r="I524" s="14"/>
      <c r="J524" s="14"/>
      <c r="K524" s="14"/>
      <c r="L524" s="14"/>
      <c r="M524" s="14"/>
    </row>
    <row r="525" spans="1:13" x14ac:dyDescent="0.3">
      <c r="A525" s="14"/>
      <c r="B525" s="14"/>
      <c r="C525" s="14"/>
      <c r="D525" s="34"/>
      <c r="E525" s="13" t="s">
        <v>281</v>
      </c>
      <c r="F525" s="16">
        <v>1</v>
      </c>
      <c r="G525" s="17">
        <v>0</v>
      </c>
      <c r="H525" s="17">
        <v>0</v>
      </c>
      <c r="I525" s="17">
        <v>0</v>
      </c>
      <c r="J525" s="15">
        <f>OR(F525&lt;&gt;0,G525&lt;&gt;0,H525&lt;&gt;0,I525&lt;&gt;0)*(F525 + (F525 = 0))*(G525 + (G525 = 0))*(H525 + (H525 = 0))*(I525 + (I525 = 0))</f>
        <v>1</v>
      </c>
      <c r="K525" s="14"/>
      <c r="L525" s="14"/>
      <c r="M525" s="14"/>
    </row>
    <row r="526" spans="1:13" x14ac:dyDescent="0.3">
      <c r="A526" s="14"/>
      <c r="B526" s="14"/>
      <c r="C526" s="14"/>
      <c r="D526" s="34"/>
      <c r="E526" s="13" t="s">
        <v>507</v>
      </c>
      <c r="F526" s="16">
        <v>3</v>
      </c>
      <c r="G526" s="17">
        <v>0</v>
      </c>
      <c r="H526" s="17">
        <v>0</v>
      </c>
      <c r="I526" s="17">
        <v>0</v>
      </c>
      <c r="J526" s="15">
        <f>OR(F526&lt;&gt;0,G526&lt;&gt;0,H526&lt;&gt;0,I526&lt;&gt;0)*(F526 + (F526 = 0))*(G526 + (G526 = 0))*(H526 + (H526 = 0))*(I526 + (I526 = 0))</f>
        <v>3</v>
      </c>
      <c r="K526" s="14"/>
      <c r="L526" s="14"/>
      <c r="M526" s="14"/>
    </row>
    <row r="527" spans="1:13" x14ac:dyDescent="0.3">
      <c r="A527" s="14"/>
      <c r="B527" s="14"/>
      <c r="C527" s="14"/>
      <c r="D527" s="34"/>
      <c r="E527" s="13" t="s">
        <v>508</v>
      </c>
      <c r="F527" s="16">
        <v>3</v>
      </c>
      <c r="G527" s="17">
        <v>0</v>
      </c>
      <c r="H527" s="17">
        <v>0</v>
      </c>
      <c r="I527" s="17">
        <v>0</v>
      </c>
      <c r="J527" s="15">
        <f>OR(F527&lt;&gt;0,G527&lt;&gt;0,H527&lt;&gt;0,I527&lt;&gt;0)*(F527 + (F527 = 0))*(G527 + (G527 = 0))*(H527 + (H527 = 0))*(I527 + (I527 = 0))</f>
        <v>3</v>
      </c>
      <c r="K527" s="14"/>
      <c r="L527" s="14"/>
      <c r="M527" s="14"/>
    </row>
    <row r="528" spans="1:13" x14ac:dyDescent="0.3">
      <c r="A528" s="14"/>
      <c r="B528" s="14"/>
      <c r="C528" s="14"/>
      <c r="D528" s="34"/>
      <c r="E528" s="14"/>
      <c r="F528" s="14"/>
      <c r="G528" s="14"/>
      <c r="H528" s="14"/>
      <c r="I528" s="14"/>
      <c r="J528" s="18" t="s">
        <v>509</v>
      </c>
      <c r="K528" s="19">
        <f>SUM(J525:J527)*1</f>
        <v>7</v>
      </c>
      <c r="L528" s="17">
        <v>48.11</v>
      </c>
      <c r="M528" s="19">
        <f>ROUND(K528*L528,2)</f>
        <v>336.77</v>
      </c>
    </row>
    <row r="529" spans="1:13" ht="0.9" customHeight="1" x14ac:dyDescent="0.3">
      <c r="A529" s="20"/>
      <c r="B529" s="20"/>
      <c r="C529" s="20"/>
      <c r="D529" s="35"/>
      <c r="E529" s="20"/>
      <c r="F529" s="20"/>
      <c r="G529" s="20"/>
      <c r="H529" s="20"/>
      <c r="I529" s="20"/>
      <c r="J529" s="20"/>
      <c r="K529" s="20"/>
      <c r="L529" s="20"/>
      <c r="M529" s="20"/>
    </row>
    <row r="530" spans="1:13" x14ac:dyDescent="0.3">
      <c r="A530" s="12" t="s">
        <v>510</v>
      </c>
      <c r="B530" s="13" t="s">
        <v>22</v>
      </c>
      <c r="C530" s="13" t="s">
        <v>42</v>
      </c>
      <c r="D530" s="24" t="s">
        <v>511</v>
      </c>
      <c r="E530" s="14"/>
      <c r="F530" s="14"/>
      <c r="G530" s="14"/>
      <c r="H530" s="14"/>
      <c r="I530" s="14"/>
      <c r="J530" s="14"/>
      <c r="K530" s="15">
        <f>K533</f>
        <v>2</v>
      </c>
      <c r="L530" s="15">
        <f>L533</f>
        <v>134.94</v>
      </c>
      <c r="M530" s="15">
        <f>M533</f>
        <v>269.88</v>
      </c>
    </row>
    <row r="531" spans="1:13" ht="40.799999999999997" x14ac:dyDescent="0.3">
      <c r="A531" s="14"/>
      <c r="B531" s="14"/>
      <c r="C531" s="14"/>
      <c r="D531" s="24" t="s">
        <v>512</v>
      </c>
      <c r="E531" s="14"/>
      <c r="F531" s="14"/>
      <c r="G531" s="14"/>
      <c r="H531" s="14"/>
      <c r="I531" s="14"/>
      <c r="J531" s="14"/>
      <c r="K531" s="14"/>
      <c r="L531" s="14"/>
      <c r="M531" s="14"/>
    </row>
    <row r="532" spans="1:13" x14ac:dyDescent="0.3">
      <c r="A532" s="14"/>
      <c r="B532" s="14"/>
      <c r="C532" s="14"/>
      <c r="D532" s="34"/>
      <c r="E532" s="13" t="s">
        <v>377</v>
      </c>
      <c r="F532" s="16">
        <v>2</v>
      </c>
      <c r="G532" s="17">
        <v>0</v>
      </c>
      <c r="H532" s="17">
        <v>0</v>
      </c>
      <c r="I532" s="17">
        <v>0</v>
      </c>
      <c r="J532" s="15">
        <f>OR(F532&lt;&gt;0,G532&lt;&gt;0,H532&lt;&gt;0,I532&lt;&gt;0)*(F532 + (F532 = 0))*(G532 + (G532 = 0))*(H532 + (H532 = 0))*(I532 + (I532 = 0))</f>
        <v>2</v>
      </c>
      <c r="K532" s="14"/>
      <c r="L532" s="14"/>
      <c r="M532" s="14"/>
    </row>
    <row r="533" spans="1:13" x14ac:dyDescent="0.3">
      <c r="A533" s="14"/>
      <c r="B533" s="14"/>
      <c r="C533" s="14"/>
      <c r="D533" s="34"/>
      <c r="E533" s="14"/>
      <c r="F533" s="14"/>
      <c r="G533" s="14"/>
      <c r="H533" s="14"/>
      <c r="I533" s="14"/>
      <c r="J533" s="18" t="s">
        <v>513</v>
      </c>
      <c r="K533" s="19">
        <f>J532*1</f>
        <v>2</v>
      </c>
      <c r="L533" s="17">
        <v>134.94</v>
      </c>
      <c r="M533" s="19">
        <f>ROUND(K533*L533,2)</f>
        <v>269.88</v>
      </c>
    </row>
    <row r="534" spans="1:13" ht="0.9" customHeight="1" x14ac:dyDescent="0.3">
      <c r="A534" s="20"/>
      <c r="B534" s="20"/>
      <c r="C534" s="20"/>
      <c r="D534" s="35"/>
      <c r="E534" s="20"/>
      <c r="F534" s="20"/>
      <c r="G534" s="20"/>
      <c r="H534" s="20"/>
      <c r="I534" s="20"/>
      <c r="J534" s="20"/>
      <c r="K534" s="20"/>
      <c r="L534" s="20"/>
      <c r="M534" s="20"/>
    </row>
    <row r="535" spans="1:13" x14ac:dyDescent="0.3">
      <c r="A535" s="14"/>
      <c r="B535" s="14"/>
      <c r="C535" s="14"/>
      <c r="D535" s="34"/>
      <c r="E535" s="14"/>
      <c r="F535" s="14"/>
      <c r="G535" s="14"/>
      <c r="H535" s="14"/>
      <c r="I535" s="14"/>
      <c r="J535" s="18" t="s">
        <v>514</v>
      </c>
      <c r="K535" s="17">
        <v>1</v>
      </c>
      <c r="L535" s="19">
        <f>M509+M517+M523+M530</f>
        <v>2124.63</v>
      </c>
      <c r="M535" s="19">
        <f>ROUND(K535*L535,2)</f>
        <v>2124.63</v>
      </c>
    </row>
    <row r="536" spans="1:13" ht="0.9" customHeight="1" x14ac:dyDescent="0.3">
      <c r="A536" s="20"/>
      <c r="B536" s="20"/>
      <c r="C536" s="20"/>
      <c r="D536" s="35"/>
      <c r="E536" s="20"/>
      <c r="F536" s="20"/>
      <c r="G536" s="20"/>
      <c r="H536" s="20"/>
      <c r="I536" s="20"/>
      <c r="J536" s="20"/>
      <c r="K536" s="20"/>
      <c r="L536" s="20"/>
      <c r="M536" s="20"/>
    </row>
    <row r="537" spans="1:13" x14ac:dyDescent="0.3">
      <c r="A537" s="25" t="s">
        <v>515</v>
      </c>
      <c r="B537" s="25" t="s">
        <v>16</v>
      </c>
      <c r="C537" s="25" t="s">
        <v>17</v>
      </c>
      <c r="D537" s="37" t="s">
        <v>216</v>
      </c>
      <c r="E537" s="26"/>
      <c r="F537" s="26"/>
      <c r="G537" s="26"/>
      <c r="H537" s="26"/>
      <c r="I537" s="26"/>
      <c r="J537" s="26"/>
      <c r="K537" s="27">
        <f>K549</f>
        <v>1</v>
      </c>
      <c r="L537" s="27">
        <f>L549</f>
        <v>2746.32</v>
      </c>
      <c r="M537" s="27">
        <f>M549</f>
        <v>2746.32</v>
      </c>
    </row>
    <row r="538" spans="1:13" x14ac:dyDescent="0.3">
      <c r="A538" s="12" t="s">
        <v>516</v>
      </c>
      <c r="B538" s="13" t="s">
        <v>22</v>
      </c>
      <c r="C538" s="13" t="s">
        <v>42</v>
      </c>
      <c r="D538" s="24" t="s">
        <v>517</v>
      </c>
      <c r="E538" s="14"/>
      <c r="F538" s="14"/>
      <c r="G538" s="14"/>
      <c r="H538" s="14"/>
      <c r="I538" s="14"/>
      <c r="J538" s="14"/>
      <c r="K538" s="15">
        <f>K542</f>
        <v>2</v>
      </c>
      <c r="L538" s="15">
        <f>L542</f>
        <v>228.86</v>
      </c>
      <c r="M538" s="15">
        <f>M542</f>
        <v>457.72</v>
      </c>
    </row>
    <row r="539" spans="1:13" ht="30.6" x14ac:dyDescent="0.3">
      <c r="A539" s="14"/>
      <c r="B539" s="14"/>
      <c r="C539" s="14"/>
      <c r="D539" s="24" t="s">
        <v>518</v>
      </c>
      <c r="E539" s="14"/>
      <c r="F539" s="14"/>
      <c r="G539" s="14"/>
      <c r="H539" s="14"/>
      <c r="I539" s="14"/>
      <c r="J539" s="14"/>
      <c r="K539" s="14"/>
      <c r="L539" s="14"/>
      <c r="M539" s="14"/>
    </row>
    <row r="540" spans="1:13" x14ac:dyDescent="0.3">
      <c r="A540" s="14"/>
      <c r="B540" s="14"/>
      <c r="C540" s="14"/>
      <c r="D540" s="34"/>
      <c r="E540" s="13" t="s">
        <v>519</v>
      </c>
      <c r="F540" s="16">
        <v>1</v>
      </c>
      <c r="G540" s="28">
        <v>0</v>
      </c>
      <c r="H540" s="28">
        <v>0</v>
      </c>
      <c r="I540" s="28">
        <v>0</v>
      </c>
      <c r="J540" s="29">
        <f>OR(F540&lt;&gt;0,G540&lt;&gt;0,H540&lt;&gt;0,I540&lt;&gt;0)*(F540 + (F540 = 0))*(G540 + (G540 = 0))*(H540 + (H540 = 0))*(I540 + (I540 = 0))</f>
        <v>1</v>
      </c>
      <c r="K540" s="14"/>
      <c r="L540" s="14"/>
      <c r="M540" s="14"/>
    </row>
    <row r="541" spans="1:13" x14ac:dyDescent="0.3">
      <c r="A541" s="14"/>
      <c r="B541" s="14"/>
      <c r="C541" s="14"/>
      <c r="D541" s="34"/>
      <c r="E541" s="13" t="s">
        <v>520</v>
      </c>
      <c r="F541" s="16">
        <v>1</v>
      </c>
      <c r="G541" s="28">
        <v>0</v>
      </c>
      <c r="H541" s="28">
        <v>0</v>
      </c>
      <c r="I541" s="28">
        <v>0</v>
      </c>
      <c r="J541" s="29">
        <f>OR(F541&lt;&gt;0,G541&lt;&gt;0,H541&lt;&gt;0,I541&lt;&gt;0)*(F541 + (F541 = 0))*(G541 + (G541 = 0))*(H541 + (H541 = 0))*(I541 + (I541 = 0))</f>
        <v>1</v>
      </c>
      <c r="K541" s="14"/>
      <c r="L541" s="14"/>
      <c r="M541" s="14"/>
    </row>
    <row r="542" spans="1:13" x14ac:dyDescent="0.3">
      <c r="A542" s="14"/>
      <c r="B542" s="14"/>
      <c r="C542" s="14"/>
      <c r="D542" s="34"/>
      <c r="E542" s="14"/>
      <c r="F542" s="14"/>
      <c r="G542" s="14"/>
      <c r="H542" s="14"/>
      <c r="I542" s="14"/>
      <c r="J542" s="18" t="s">
        <v>521</v>
      </c>
      <c r="K542" s="19">
        <f>SUM(J540:J541)*1</f>
        <v>2</v>
      </c>
      <c r="L542" s="17">
        <v>228.86</v>
      </c>
      <c r="M542" s="19">
        <f>ROUND(K542*L542,2)</f>
        <v>457.72</v>
      </c>
    </row>
    <row r="543" spans="1:13" ht="0.9" customHeight="1" x14ac:dyDescent="0.3">
      <c r="A543" s="20"/>
      <c r="B543" s="20"/>
      <c r="C543" s="20"/>
      <c r="D543" s="35"/>
      <c r="E543" s="20"/>
      <c r="F543" s="20"/>
      <c r="G543" s="20"/>
      <c r="H543" s="20"/>
      <c r="I543" s="20"/>
      <c r="J543" s="20"/>
      <c r="K543" s="20"/>
      <c r="L543" s="20"/>
      <c r="M543" s="20"/>
    </row>
    <row r="544" spans="1:13" x14ac:dyDescent="0.3">
      <c r="A544" s="12" t="s">
        <v>522</v>
      </c>
      <c r="B544" s="13" t="s">
        <v>22</v>
      </c>
      <c r="C544" s="13" t="s">
        <v>42</v>
      </c>
      <c r="D544" s="24" t="s">
        <v>523</v>
      </c>
      <c r="E544" s="14"/>
      <c r="F544" s="14"/>
      <c r="G544" s="14"/>
      <c r="H544" s="14"/>
      <c r="I544" s="14"/>
      <c r="J544" s="14"/>
      <c r="K544" s="15">
        <f>K547</f>
        <v>1</v>
      </c>
      <c r="L544" s="15">
        <f>L547</f>
        <v>2288.6</v>
      </c>
      <c r="M544" s="15">
        <f>M547</f>
        <v>2288.6</v>
      </c>
    </row>
    <row r="545" spans="1:13" ht="306" x14ac:dyDescent="0.3">
      <c r="A545" s="14"/>
      <c r="B545" s="14"/>
      <c r="C545" s="14"/>
      <c r="D545" s="24" t="s">
        <v>524</v>
      </c>
      <c r="E545" s="14"/>
      <c r="F545" s="14"/>
      <c r="G545" s="14"/>
      <c r="H545" s="14"/>
      <c r="I545" s="14"/>
      <c r="J545" s="14"/>
      <c r="K545" s="14"/>
      <c r="L545" s="14"/>
      <c r="M545" s="14"/>
    </row>
    <row r="546" spans="1:13" x14ac:dyDescent="0.3">
      <c r="A546" s="14"/>
      <c r="B546" s="14"/>
      <c r="C546" s="14"/>
      <c r="D546" s="34"/>
      <c r="E546" s="13" t="s">
        <v>525</v>
      </c>
      <c r="F546" s="16">
        <v>1</v>
      </c>
      <c r="G546" s="17">
        <v>0</v>
      </c>
      <c r="H546" s="17">
        <v>0</v>
      </c>
      <c r="I546" s="17">
        <v>0</v>
      </c>
      <c r="J546" s="15">
        <f>OR(F546&lt;&gt;0,G546&lt;&gt;0,H546&lt;&gt;0,I546&lt;&gt;0)*(F546 + (F546 = 0))*(G546 + (G546 = 0))*(H546 + (H546 = 0))*(I546 + (I546 = 0))</f>
        <v>1</v>
      </c>
      <c r="K546" s="14"/>
      <c r="L546" s="14"/>
      <c r="M546" s="14"/>
    </row>
    <row r="547" spans="1:13" x14ac:dyDescent="0.3">
      <c r="A547" s="14"/>
      <c r="B547" s="14"/>
      <c r="C547" s="14"/>
      <c r="D547" s="34"/>
      <c r="E547" s="14"/>
      <c r="F547" s="14"/>
      <c r="G547" s="14"/>
      <c r="H547" s="14"/>
      <c r="I547" s="14"/>
      <c r="J547" s="18" t="s">
        <v>526</v>
      </c>
      <c r="K547" s="19">
        <f>J546</f>
        <v>1</v>
      </c>
      <c r="L547" s="17">
        <v>2288.6</v>
      </c>
      <c r="M547" s="19">
        <f>ROUND(K547*L547,2)</f>
        <v>2288.6</v>
      </c>
    </row>
    <row r="548" spans="1:13" ht="0.9" customHeight="1" x14ac:dyDescent="0.3">
      <c r="A548" s="20"/>
      <c r="B548" s="20"/>
      <c r="C548" s="20"/>
      <c r="D548" s="35"/>
      <c r="E548" s="20"/>
      <c r="F548" s="20"/>
      <c r="G548" s="20"/>
      <c r="H548" s="20"/>
      <c r="I548" s="20"/>
      <c r="J548" s="20"/>
      <c r="K548" s="20"/>
      <c r="L548" s="20"/>
      <c r="M548" s="20"/>
    </row>
    <row r="549" spans="1:13" x14ac:dyDescent="0.3">
      <c r="A549" s="14"/>
      <c r="B549" s="14"/>
      <c r="C549" s="14"/>
      <c r="D549" s="34"/>
      <c r="E549" s="14"/>
      <c r="F549" s="14"/>
      <c r="G549" s="14"/>
      <c r="H549" s="14"/>
      <c r="I549" s="14"/>
      <c r="J549" s="18" t="s">
        <v>527</v>
      </c>
      <c r="K549" s="17">
        <v>1</v>
      </c>
      <c r="L549" s="19">
        <f>M538+M544</f>
        <v>2746.32</v>
      </c>
      <c r="M549" s="19">
        <f>ROUND(K549*L549,2)</f>
        <v>2746.32</v>
      </c>
    </row>
    <row r="550" spans="1:13" ht="0.9" customHeight="1" x14ac:dyDescent="0.3">
      <c r="A550" s="20"/>
      <c r="B550" s="20"/>
      <c r="C550" s="20"/>
      <c r="D550" s="35"/>
      <c r="E550" s="20"/>
      <c r="F550" s="20"/>
      <c r="G550" s="20"/>
      <c r="H550" s="20"/>
      <c r="I550" s="20"/>
      <c r="J550" s="20"/>
      <c r="K550" s="20"/>
      <c r="L550" s="20"/>
      <c r="M550" s="20"/>
    </row>
    <row r="551" spans="1:13" x14ac:dyDescent="0.3">
      <c r="A551" s="14"/>
      <c r="B551" s="14"/>
      <c r="C551" s="14"/>
      <c r="D551" s="34"/>
      <c r="E551" s="14"/>
      <c r="F551" s="14"/>
      <c r="G551" s="14"/>
      <c r="H551" s="14"/>
      <c r="I551" s="14"/>
      <c r="J551" s="18" t="s">
        <v>528</v>
      </c>
      <c r="K551" s="17">
        <v>1</v>
      </c>
      <c r="L551" s="19">
        <f>M443+M462+M508+M537</f>
        <v>15104.16</v>
      </c>
      <c r="M551" s="19">
        <f>ROUND(K551*L551,2)</f>
        <v>15104.16</v>
      </c>
    </row>
    <row r="552" spans="1:13" ht="0.9" customHeight="1" x14ac:dyDescent="0.3">
      <c r="A552" s="20"/>
      <c r="B552" s="20"/>
      <c r="C552" s="20"/>
      <c r="D552" s="35"/>
      <c r="E552" s="20"/>
      <c r="F552" s="20"/>
      <c r="G552" s="20"/>
      <c r="H552" s="20"/>
      <c r="I552" s="20"/>
      <c r="J552" s="20"/>
      <c r="K552" s="20"/>
      <c r="L552" s="20"/>
      <c r="M552" s="20"/>
    </row>
    <row r="553" spans="1:13" x14ac:dyDescent="0.3">
      <c r="A553" s="14"/>
      <c r="B553" s="14"/>
      <c r="C553" s="14"/>
      <c r="D553" s="34"/>
      <c r="E553" s="14"/>
      <c r="F553" s="14"/>
      <c r="G553" s="14"/>
      <c r="H553" s="14"/>
      <c r="I553" s="14"/>
      <c r="J553" s="18" t="s">
        <v>529</v>
      </c>
      <c r="K553" s="17">
        <v>1</v>
      </c>
      <c r="L553" s="19">
        <f>M429+M442</f>
        <v>28853.3</v>
      </c>
      <c r="M553" s="19">
        <f>ROUND(K553*L553,2)</f>
        <v>28853.3</v>
      </c>
    </row>
    <row r="554" spans="1:13" ht="0.9" customHeight="1" x14ac:dyDescent="0.3">
      <c r="A554" s="20"/>
      <c r="B554" s="20"/>
      <c r="C554" s="20"/>
      <c r="D554" s="35"/>
      <c r="E554" s="20"/>
      <c r="F554" s="20"/>
      <c r="G554" s="20"/>
      <c r="H554" s="20"/>
      <c r="I554" s="20"/>
      <c r="J554" s="20"/>
      <c r="K554" s="20"/>
      <c r="L554" s="20"/>
      <c r="M554" s="20"/>
    </row>
    <row r="555" spans="1:13" x14ac:dyDescent="0.3">
      <c r="A555" s="9" t="s">
        <v>530</v>
      </c>
      <c r="B555" s="9" t="s">
        <v>16</v>
      </c>
      <c r="C555" s="9" t="s">
        <v>17</v>
      </c>
      <c r="D555" s="33" t="s">
        <v>531</v>
      </c>
      <c r="E555" s="10"/>
      <c r="F555" s="10"/>
      <c r="G555" s="10"/>
      <c r="H555" s="10"/>
      <c r="I555" s="10"/>
      <c r="J555" s="10"/>
      <c r="K555" s="11">
        <f>K663</f>
        <v>1</v>
      </c>
      <c r="L555" s="11">
        <f>L663</f>
        <v>12498.96</v>
      </c>
      <c r="M555" s="11">
        <f>M663</f>
        <v>12498.96</v>
      </c>
    </row>
    <row r="556" spans="1:13" x14ac:dyDescent="0.3">
      <c r="A556" s="21" t="s">
        <v>532</v>
      </c>
      <c r="B556" s="21" t="s">
        <v>16</v>
      </c>
      <c r="C556" s="21" t="s">
        <v>17</v>
      </c>
      <c r="D556" s="36" t="s">
        <v>533</v>
      </c>
      <c r="E556" s="22"/>
      <c r="F556" s="22"/>
      <c r="G556" s="22"/>
      <c r="H556" s="22"/>
      <c r="I556" s="22"/>
      <c r="J556" s="22"/>
      <c r="K556" s="23">
        <f>K574</f>
        <v>1</v>
      </c>
      <c r="L556" s="23">
        <f>L574</f>
        <v>598.29</v>
      </c>
      <c r="M556" s="23">
        <f>M574</f>
        <v>598.29</v>
      </c>
    </row>
    <row r="557" spans="1:13" x14ac:dyDescent="0.3">
      <c r="A557" s="12" t="s">
        <v>534</v>
      </c>
      <c r="B557" s="13" t="s">
        <v>22</v>
      </c>
      <c r="C557" s="13" t="s">
        <v>42</v>
      </c>
      <c r="D557" s="24" t="s">
        <v>535</v>
      </c>
      <c r="E557" s="14"/>
      <c r="F557" s="14"/>
      <c r="G557" s="14"/>
      <c r="H557" s="14"/>
      <c r="I557" s="14"/>
      <c r="J557" s="14"/>
      <c r="K557" s="15">
        <f>K562</f>
        <v>6</v>
      </c>
      <c r="L557" s="15">
        <f>L562</f>
        <v>51.36</v>
      </c>
      <c r="M557" s="15">
        <f>M562</f>
        <v>308.16000000000003</v>
      </c>
    </row>
    <row r="558" spans="1:13" ht="40.799999999999997" x14ac:dyDescent="0.3">
      <c r="A558" s="14"/>
      <c r="B558" s="14"/>
      <c r="C558" s="14"/>
      <c r="D558" s="24" t="s">
        <v>536</v>
      </c>
      <c r="E558" s="14"/>
      <c r="F558" s="14"/>
      <c r="G558" s="14"/>
      <c r="H558" s="14"/>
      <c r="I558" s="14"/>
      <c r="J558" s="14"/>
      <c r="K558" s="14"/>
      <c r="L558" s="14"/>
      <c r="M558" s="14"/>
    </row>
    <row r="559" spans="1:13" x14ac:dyDescent="0.3">
      <c r="A559" s="14"/>
      <c r="B559" s="14"/>
      <c r="C559" s="14"/>
      <c r="D559" s="34"/>
      <c r="E559" s="13" t="s">
        <v>537</v>
      </c>
      <c r="F559" s="16">
        <v>2</v>
      </c>
      <c r="G559" s="17">
        <v>0</v>
      </c>
      <c r="H559" s="17">
        <v>0</v>
      </c>
      <c r="I559" s="17">
        <v>0</v>
      </c>
      <c r="J559" s="15">
        <f>OR(F559&lt;&gt;0,G559&lt;&gt;0,H559&lt;&gt;0,I559&lt;&gt;0)*(F559 + (F559 = 0))*(G559 + (G559 = 0))*(H559 + (H559 = 0))*(I559 + (I559 = 0))</f>
        <v>2</v>
      </c>
      <c r="K559" s="14"/>
      <c r="L559" s="14"/>
      <c r="M559" s="14"/>
    </row>
    <row r="560" spans="1:13" x14ac:dyDescent="0.3">
      <c r="A560" s="14"/>
      <c r="B560" s="14"/>
      <c r="C560" s="14"/>
      <c r="D560" s="34"/>
      <c r="E560" s="13" t="s">
        <v>538</v>
      </c>
      <c r="F560" s="16">
        <v>3</v>
      </c>
      <c r="G560" s="17">
        <v>0</v>
      </c>
      <c r="H560" s="17">
        <v>0</v>
      </c>
      <c r="I560" s="17">
        <v>0</v>
      </c>
      <c r="J560" s="15">
        <f>OR(F560&lt;&gt;0,G560&lt;&gt;0,H560&lt;&gt;0,I560&lt;&gt;0)*(F560 + (F560 = 0))*(G560 + (G560 = 0))*(H560 + (H560 = 0))*(I560 + (I560 = 0))</f>
        <v>3</v>
      </c>
      <c r="K560" s="14"/>
      <c r="L560" s="14"/>
      <c r="M560" s="14"/>
    </row>
    <row r="561" spans="1:13" x14ac:dyDescent="0.3">
      <c r="A561" s="14"/>
      <c r="B561" s="14"/>
      <c r="C561" s="14"/>
      <c r="D561" s="34"/>
      <c r="E561" s="13" t="s">
        <v>113</v>
      </c>
      <c r="F561" s="16">
        <v>1</v>
      </c>
      <c r="G561" s="17">
        <v>0</v>
      </c>
      <c r="H561" s="17">
        <v>0</v>
      </c>
      <c r="I561" s="17">
        <v>0</v>
      </c>
      <c r="J561" s="15">
        <f>OR(F561&lt;&gt;0,G561&lt;&gt;0,H561&lt;&gt;0,I561&lt;&gt;0)*(F561 + (F561 = 0))*(G561 + (G561 = 0))*(H561 + (H561 = 0))*(I561 + (I561 = 0))</f>
        <v>1</v>
      </c>
      <c r="K561" s="14"/>
      <c r="L561" s="14"/>
      <c r="M561" s="14"/>
    </row>
    <row r="562" spans="1:13" x14ac:dyDescent="0.3">
      <c r="A562" s="14"/>
      <c r="B562" s="14"/>
      <c r="C562" s="14"/>
      <c r="D562" s="34"/>
      <c r="E562" s="14"/>
      <c r="F562" s="14"/>
      <c r="G562" s="14"/>
      <c r="H562" s="14"/>
      <c r="I562" s="14"/>
      <c r="J562" s="18" t="s">
        <v>539</v>
      </c>
      <c r="K562" s="19">
        <f>SUM(J559:J561)</f>
        <v>6</v>
      </c>
      <c r="L562" s="17">
        <v>51.36</v>
      </c>
      <c r="M562" s="19">
        <f>ROUND(K562*L562,2)</f>
        <v>308.16000000000003</v>
      </c>
    </row>
    <row r="563" spans="1:13" ht="0.9" customHeight="1" x14ac:dyDescent="0.3">
      <c r="A563" s="20"/>
      <c r="B563" s="20"/>
      <c r="C563" s="20"/>
      <c r="D563" s="35"/>
      <c r="E563" s="20"/>
      <c r="F563" s="20"/>
      <c r="G563" s="20"/>
      <c r="H563" s="20"/>
      <c r="I563" s="20"/>
      <c r="J563" s="20"/>
      <c r="K563" s="20"/>
      <c r="L563" s="20"/>
      <c r="M563" s="20"/>
    </row>
    <row r="564" spans="1:13" x14ac:dyDescent="0.3">
      <c r="A564" s="12" t="s">
        <v>540</v>
      </c>
      <c r="B564" s="13" t="s">
        <v>22</v>
      </c>
      <c r="C564" s="13" t="s">
        <v>42</v>
      </c>
      <c r="D564" s="24" t="s">
        <v>541</v>
      </c>
      <c r="E564" s="14"/>
      <c r="F564" s="14"/>
      <c r="G564" s="14"/>
      <c r="H564" s="14"/>
      <c r="I564" s="14"/>
      <c r="J564" s="14"/>
      <c r="K564" s="15">
        <f>K567</f>
        <v>1</v>
      </c>
      <c r="L564" s="15">
        <f>L567</f>
        <v>83.39</v>
      </c>
      <c r="M564" s="15">
        <f>M567</f>
        <v>83.39</v>
      </c>
    </row>
    <row r="565" spans="1:13" ht="40.799999999999997" x14ac:dyDescent="0.3">
      <c r="A565" s="14"/>
      <c r="B565" s="14"/>
      <c r="C565" s="14"/>
      <c r="D565" s="24" t="s">
        <v>542</v>
      </c>
      <c r="E565" s="14"/>
      <c r="F565" s="14"/>
      <c r="G565" s="14"/>
      <c r="H565" s="14"/>
      <c r="I565" s="14"/>
      <c r="J565" s="14"/>
      <c r="K565" s="14"/>
      <c r="L565" s="14"/>
      <c r="M565" s="14"/>
    </row>
    <row r="566" spans="1:13" x14ac:dyDescent="0.3">
      <c r="A566" s="14"/>
      <c r="B566" s="14"/>
      <c r="C566" s="14"/>
      <c r="D566" s="34"/>
      <c r="E566" s="13" t="s">
        <v>543</v>
      </c>
      <c r="F566" s="16">
        <v>1</v>
      </c>
      <c r="G566" s="17">
        <v>0</v>
      </c>
      <c r="H566" s="17">
        <v>0</v>
      </c>
      <c r="I566" s="17">
        <v>0</v>
      </c>
      <c r="J566" s="15">
        <f>OR(F566&lt;&gt;0,G566&lt;&gt;0,H566&lt;&gt;0,I566&lt;&gt;0)*(F566 + (F566 = 0))*(G566 + (G566 = 0))*(H566 + (H566 = 0))*(I566 + (I566 = 0))</f>
        <v>1</v>
      </c>
      <c r="K566" s="14"/>
      <c r="L566" s="14"/>
      <c r="M566" s="14"/>
    </row>
    <row r="567" spans="1:13" x14ac:dyDescent="0.3">
      <c r="A567" s="14"/>
      <c r="B567" s="14"/>
      <c r="C567" s="14"/>
      <c r="D567" s="34"/>
      <c r="E567" s="14"/>
      <c r="F567" s="14"/>
      <c r="G567" s="14"/>
      <c r="H567" s="14"/>
      <c r="I567" s="14"/>
      <c r="J567" s="18" t="s">
        <v>544</v>
      </c>
      <c r="K567" s="19">
        <f>J566</f>
        <v>1</v>
      </c>
      <c r="L567" s="17">
        <v>83.39</v>
      </c>
      <c r="M567" s="19">
        <f>ROUND(K567*L567,2)</f>
        <v>83.39</v>
      </c>
    </row>
    <row r="568" spans="1:13" ht="0.9" customHeight="1" x14ac:dyDescent="0.3">
      <c r="A568" s="20"/>
      <c r="B568" s="20"/>
      <c r="C568" s="20"/>
      <c r="D568" s="35"/>
      <c r="E568" s="20"/>
      <c r="F568" s="20"/>
      <c r="G568" s="20"/>
      <c r="H568" s="20"/>
      <c r="I568" s="20"/>
      <c r="J568" s="20"/>
      <c r="K568" s="20"/>
      <c r="L568" s="20"/>
      <c r="M568" s="20"/>
    </row>
    <row r="569" spans="1:13" x14ac:dyDescent="0.3">
      <c r="A569" s="12" t="s">
        <v>545</v>
      </c>
      <c r="B569" s="13" t="s">
        <v>22</v>
      </c>
      <c r="C569" s="13" t="s">
        <v>42</v>
      </c>
      <c r="D569" s="24" t="s">
        <v>546</v>
      </c>
      <c r="E569" s="14"/>
      <c r="F569" s="14"/>
      <c r="G569" s="14"/>
      <c r="H569" s="14"/>
      <c r="I569" s="14"/>
      <c r="J569" s="14"/>
      <c r="K569" s="15">
        <f>K572</f>
        <v>2</v>
      </c>
      <c r="L569" s="15">
        <f>L572</f>
        <v>103.37</v>
      </c>
      <c r="M569" s="15">
        <f>M572</f>
        <v>206.74</v>
      </c>
    </row>
    <row r="570" spans="1:13" ht="51" x14ac:dyDescent="0.3">
      <c r="A570" s="14"/>
      <c r="B570" s="14"/>
      <c r="C570" s="14"/>
      <c r="D570" s="24" t="s">
        <v>547</v>
      </c>
      <c r="E570" s="14"/>
      <c r="F570" s="14"/>
      <c r="G570" s="14"/>
      <c r="H570" s="14"/>
      <c r="I570" s="14"/>
      <c r="J570" s="14"/>
      <c r="K570" s="14"/>
      <c r="L570" s="14"/>
      <c r="M570" s="14"/>
    </row>
    <row r="571" spans="1:13" x14ac:dyDescent="0.3">
      <c r="A571" s="14"/>
      <c r="B571" s="14"/>
      <c r="C571" s="14"/>
      <c r="D571" s="34"/>
      <c r="E571" s="13" t="s">
        <v>548</v>
      </c>
      <c r="F571" s="16">
        <v>2</v>
      </c>
      <c r="G571" s="17">
        <v>0</v>
      </c>
      <c r="H571" s="17">
        <v>0</v>
      </c>
      <c r="I571" s="17">
        <v>0</v>
      </c>
      <c r="J571" s="15">
        <f>OR(F571&lt;&gt;0,G571&lt;&gt;0,H571&lt;&gt;0,I571&lt;&gt;0)*(F571 + (F571 = 0))*(G571 + (G571 = 0))*(H571 + (H571 = 0))*(I571 + (I571 = 0))</f>
        <v>2</v>
      </c>
      <c r="K571" s="14"/>
      <c r="L571" s="14"/>
      <c r="M571" s="14"/>
    </row>
    <row r="572" spans="1:13" x14ac:dyDescent="0.3">
      <c r="A572" s="14"/>
      <c r="B572" s="14"/>
      <c r="C572" s="14"/>
      <c r="D572" s="34"/>
      <c r="E572" s="14"/>
      <c r="F572" s="14"/>
      <c r="G572" s="14"/>
      <c r="H572" s="14"/>
      <c r="I572" s="14"/>
      <c r="J572" s="18" t="s">
        <v>549</v>
      </c>
      <c r="K572" s="19">
        <f>J571</f>
        <v>2</v>
      </c>
      <c r="L572" s="17">
        <v>103.37</v>
      </c>
      <c r="M572" s="19">
        <f>ROUND(K572*L572,2)</f>
        <v>206.74</v>
      </c>
    </row>
    <row r="573" spans="1:13" ht="0.9" customHeight="1" x14ac:dyDescent="0.3">
      <c r="A573" s="20"/>
      <c r="B573" s="20"/>
      <c r="C573" s="20"/>
      <c r="D573" s="35"/>
      <c r="E573" s="20"/>
      <c r="F573" s="20"/>
      <c r="G573" s="20"/>
      <c r="H573" s="20"/>
      <c r="I573" s="20"/>
      <c r="J573" s="20"/>
      <c r="K573" s="20"/>
      <c r="L573" s="20"/>
      <c r="M573" s="20"/>
    </row>
    <row r="574" spans="1:13" x14ac:dyDescent="0.3">
      <c r="A574" s="14"/>
      <c r="B574" s="14"/>
      <c r="C574" s="14"/>
      <c r="D574" s="34"/>
      <c r="E574" s="14"/>
      <c r="F574" s="14"/>
      <c r="G574" s="14"/>
      <c r="H574" s="14"/>
      <c r="I574" s="14"/>
      <c r="J574" s="18" t="s">
        <v>550</v>
      </c>
      <c r="K574" s="17">
        <v>1</v>
      </c>
      <c r="L574" s="19">
        <f>M557+M564+M569</f>
        <v>598.29</v>
      </c>
      <c r="M574" s="19">
        <f>ROUND(K574*L574,2)</f>
        <v>598.29</v>
      </c>
    </row>
    <row r="575" spans="1:13" ht="0.9" customHeight="1" x14ac:dyDescent="0.3">
      <c r="A575" s="20"/>
      <c r="B575" s="20"/>
      <c r="C575" s="20"/>
      <c r="D575" s="35"/>
      <c r="E575" s="20"/>
      <c r="F575" s="20"/>
      <c r="G575" s="20"/>
      <c r="H575" s="20"/>
      <c r="I575" s="20"/>
      <c r="J575" s="20"/>
      <c r="K575" s="20"/>
      <c r="L575" s="20"/>
      <c r="M575" s="20"/>
    </row>
    <row r="576" spans="1:13" x14ac:dyDescent="0.3">
      <c r="A576" s="21" t="s">
        <v>551</v>
      </c>
      <c r="B576" s="21" t="s">
        <v>16</v>
      </c>
      <c r="C576" s="21" t="s">
        <v>17</v>
      </c>
      <c r="D576" s="36" t="s">
        <v>552</v>
      </c>
      <c r="E576" s="22"/>
      <c r="F576" s="22"/>
      <c r="G576" s="22"/>
      <c r="H576" s="22"/>
      <c r="I576" s="22"/>
      <c r="J576" s="22"/>
      <c r="K576" s="23">
        <f>K627</f>
        <v>1</v>
      </c>
      <c r="L576" s="23">
        <f>L627</f>
        <v>9125.56</v>
      </c>
      <c r="M576" s="23">
        <f>M627</f>
        <v>9125.56</v>
      </c>
    </row>
    <row r="577" spans="1:13" ht="20.399999999999999" x14ac:dyDescent="0.3">
      <c r="A577" s="12" t="s">
        <v>553</v>
      </c>
      <c r="B577" s="13" t="s">
        <v>22</v>
      </c>
      <c r="C577" s="13" t="s">
        <v>42</v>
      </c>
      <c r="D577" s="24" t="s">
        <v>554</v>
      </c>
      <c r="E577" s="14"/>
      <c r="F577" s="14"/>
      <c r="G577" s="14"/>
      <c r="H577" s="14"/>
      <c r="I577" s="14"/>
      <c r="J577" s="14"/>
      <c r="K577" s="15">
        <f>K580</f>
        <v>1</v>
      </c>
      <c r="L577" s="15">
        <f>L580</f>
        <v>1314.21</v>
      </c>
      <c r="M577" s="15">
        <f>M580</f>
        <v>1314.21</v>
      </c>
    </row>
    <row r="578" spans="1:13" ht="122.4" x14ac:dyDescent="0.3">
      <c r="A578" s="14"/>
      <c r="B578" s="14"/>
      <c r="C578" s="14"/>
      <c r="D578" s="24" t="s">
        <v>555</v>
      </c>
      <c r="E578" s="14"/>
      <c r="F578" s="14"/>
      <c r="G578" s="14"/>
      <c r="H578" s="14"/>
      <c r="I578" s="14"/>
      <c r="J578" s="14"/>
      <c r="K578" s="14"/>
      <c r="L578" s="14"/>
      <c r="M578" s="14"/>
    </row>
    <row r="579" spans="1:13" x14ac:dyDescent="0.3">
      <c r="A579" s="14"/>
      <c r="B579" s="14"/>
      <c r="C579" s="14"/>
      <c r="D579" s="34"/>
      <c r="E579" s="13" t="s">
        <v>537</v>
      </c>
      <c r="F579" s="16">
        <v>1</v>
      </c>
      <c r="G579" s="17">
        <v>0</v>
      </c>
      <c r="H579" s="17">
        <v>0</v>
      </c>
      <c r="I579" s="17">
        <v>0</v>
      </c>
      <c r="J579" s="15">
        <f>OR(F579&lt;&gt;0,G579&lt;&gt;0,H579&lt;&gt;0,I579&lt;&gt;0)*(F579 + (F579 = 0))*(G579 + (G579 = 0))*(H579 + (H579 = 0))*(I579 + (I579 = 0))</f>
        <v>1</v>
      </c>
      <c r="K579" s="14"/>
      <c r="L579" s="14"/>
      <c r="M579" s="14"/>
    </row>
    <row r="580" spans="1:13" x14ac:dyDescent="0.3">
      <c r="A580" s="14"/>
      <c r="B580" s="14"/>
      <c r="C580" s="14"/>
      <c r="D580" s="34"/>
      <c r="E580" s="14"/>
      <c r="F580" s="14"/>
      <c r="G580" s="14"/>
      <c r="H580" s="14"/>
      <c r="I580" s="14"/>
      <c r="J580" s="18" t="s">
        <v>556</v>
      </c>
      <c r="K580" s="19">
        <f>J579</f>
        <v>1</v>
      </c>
      <c r="L580" s="17">
        <v>1314.21</v>
      </c>
      <c r="M580" s="19">
        <f>ROUND(K580*L580,2)</f>
        <v>1314.21</v>
      </c>
    </row>
    <row r="581" spans="1:13" ht="0.9" customHeight="1" x14ac:dyDescent="0.3">
      <c r="A581" s="20"/>
      <c r="B581" s="20"/>
      <c r="C581" s="20"/>
      <c r="D581" s="35"/>
      <c r="E581" s="20"/>
      <c r="F581" s="20"/>
      <c r="G581" s="20"/>
      <c r="H581" s="20"/>
      <c r="I581" s="20"/>
      <c r="J581" s="20"/>
      <c r="K581" s="20"/>
      <c r="L581" s="20"/>
      <c r="M581" s="20"/>
    </row>
    <row r="582" spans="1:13" x14ac:dyDescent="0.3">
      <c r="A582" s="12" t="s">
        <v>557</v>
      </c>
      <c r="B582" s="13" t="s">
        <v>22</v>
      </c>
      <c r="C582" s="13" t="s">
        <v>42</v>
      </c>
      <c r="D582" s="24" t="s">
        <v>558</v>
      </c>
      <c r="E582" s="14"/>
      <c r="F582" s="14"/>
      <c r="G582" s="14"/>
      <c r="H582" s="14"/>
      <c r="I582" s="14"/>
      <c r="J582" s="14"/>
      <c r="K582" s="15">
        <f>K585</f>
        <v>1</v>
      </c>
      <c r="L582" s="15">
        <f>L585</f>
        <v>568.15</v>
      </c>
      <c r="M582" s="15">
        <f>M585</f>
        <v>568.15</v>
      </c>
    </row>
    <row r="583" spans="1:13" ht="112.2" x14ac:dyDescent="0.3">
      <c r="A583" s="14"/>
      <c r="B583" s="14"/>
      <c r="C583" s="14"/>
      <c r="D583" s="24" t="s">
        <v>559</v>
      </c>
      <c r="E583" s="14"/>
      <c r="F583" s="14"/>
      <c r="G583" s="14"/>
      <c r="H583" s="14"/>
      <c r="I583" s="14"/>
      <c r="J583" s="14"/>
      <c r="K583" s="14"/>
      <c r="L583" s="14"/>
      <c r="M583" s="14"/>
    </row>
    <row r="584" spans="1:13" x14ac:dyDescent="0.3">
      <c r="A584" s="14"/>
      <c r="B584" s="14"/>
      <c r="C584" s="14"/>
      <c r="D584" s="34"/>
      <c r="E584" s="13" t="s">
        <v>538</v>
      </c>
      <c r="F584" s="16">
        <v>1</v>
      </c>
      <c r="G584" s="17">
        <v>0</v>
      </c>
      <c r="H584" s="17">
        <v>0</v>
      </c>
      <c r="I584" s="17">
        <v>0</v>
      </c>
      <c r="J584" s="15">
        <f>OR(F584&lt;&gt;0,G584&lt;&gt;0,H584&lt;&gt;0,I584&lt;&gt;0)*(F584 + (F584 = 0))*(G584 + (G584 = 0))*(H584 + (H584 = 0))*(I584 + (I584 = 0))</f>
        <v>1</v>
      </c>
      <c r="K584" s="14"/>
      <c r="L584" s="14"/>
      <c r="M584" s="14"/>
    </row>
    <row r="585" spans="1:13" x14ac:dyDescent="0.3">
      <c r="A585" s="14"/>
      <c r="B585" s="14"/>
      <c r="C585" s="14"/>
      <c r="D585" s="34"/>
      <c r="E585" s="14"/>
      <c r="F585" s="14"/>
      <c r="G585" s="14"/>
      <c r="H585" s="14"/>
      <c r="I585" s="14"/>
      <c r="J585" s="18" t="s">
        <v>560</v>
      </c>
      <c r="K585" s="19">
        <f>J584</f>
        <v>1</v>
      </c>
      <c r="L585" s="17">
        <v>568.15</v>
      </c>
      <c r="M585" s="19">
        <f>ROUND(K585*L585,2)</f>
        <v>568.15</v>
      </c>
    </row>
    <row r="586" spans="1:13" ht="0.9" customHeight="1" x14ac:dyDescent="0.3">
      <c r="A586" s="20"/>
      <c r="B586" s="20"/>
      <c r="C586" s="20"/>
      <c r="D586" s="35"/>
      <c r="E586" s="20"/>
      <c r="F586" s="20"/>
      <c r="G586" s="20"/>
      <c r="H586" s="20"/>
      <c r="I586" s="20"/>
      <c r="J586" s="20"/>
      <c r="K586" s="20"/>
      <c r="L586" s="20"/>
      <c r="M586" s="20"/>
    </row>
    <row r="587" spans="1:13" x14ac:dyDescent="0.3">
      <c r="A587" s="12" t="s">
        <v>561</v>
      </c>
      <c r="B587" s="13" t="s">
        <v>22</v>
      </c>
      <c r="C587" s="13" t="s">
        <v>123</v>
      </c>
      <c r="D587" s="24" t="s">
        <v>562</v>
      </c>
      <c r="E587" s="14"/>
      <c r="F587" s="14"/>
      <c r="G587" s="14"/>
      <c r="H587" s="14"/>
      <c r="I587" s="14"/>
      <c r="J587" s="14"/>
      <c r="K587" s="15">
        <f>K590</f>
        <v>15</v>
      </c>
      <c r="L587" s="15">
        <f>L590</f>
        <v>60.25</v>
      </c>
      <c r="M587" s="15">
        <f>M590</f>
        <v>903.75</v>
      </c>
    </row>
    <row r="588" spans="1:13" ht="61.2" x14ac:dyDescent="0.3">
      <c r="A588" s="14"/>
      <c r="B588" s="14"/>
      <c r="C588" s="14"/>
      <c r="D588" s="24" t="s">
        <v>563</v>
      </c>
      <c r="E588" s="14"/>
      <c r="F588" s="14"/>
      <c r="G588" s="14"/>
      <c r="H588" s="14"/>
      <c r="I588" s="14"/>
      <c r="J588" s="14"/>
      <c r="K588" s="14"/>
      <c r="L588" s="14"/>
      <c r="M588" s="14"/>
    </row>
    <row r="589" spans="1:13" x14ac:dyDescent="0.3">
      <c r="A589" s="14"/>
      <c r="B589" s="14"/>
      <c r="C589" s="14"/>
      <c r="D589" s="34"/>
      <c r="E589" s="13" t="s">
        <v>564</v>
      </c>
      <c r="F589" s="16">
        <v>15</v>
      </c>
      <c r="G589" s="17">
        <v>0</v>
      </c>
      <c r="H589" s="17">
        <v>0</v>
      </c>
      <c r="I589" s="17">
        <v>0</v>
      </c>
      <c r="J589" s="15">
        <f>OR(F589&lt;&gt;0,G589&lt;&gt;0,H589&lt;&gt;0,I589&lt;&gt;0)*(F589 + (F589 = 0))*(G589 + (G589 = 0))*(H589 + (H589 = 0))*(I589 + (I589 = 0))</f>
        <v>15</v>
      </c>
      <c r="K589" s="14"/>
      <c r="L589" s="14"/>
      <c r="M589" s="14"/>
    </row>
    <row r="590" spans="1:13" x14ac:dyDescent="0.3">
      <c r="A590" s="14"/>
      <c r="B590" s="14"/>
      <c r="C590" s="14"/>
      <c r="D590" s="34"/>
      <c r="E590" s="14"/>
      <c r="F590" s="14"/>
      <c r="G590" s="14"/>
      <c r="H590" s="14"/>
      <c r="I590" s="14"/>
      <c r="J590" s="18" t="s">
        <v>565</v>
      </c>
      <c r="K590" s="19">
        <f>J589</f>
        <v>15</v>
      </c>
      <c r="L590" s="17">
        <v>60.25</v>
      </c>
      <c r="M590" s="19">
        <f>ROUND(K590*L590,2)</f>
        <v>903.75</v>
      </c>
    </row>
    <row r="591" spans="1:13" ht="0.9" customHeight="1" x14ac:dyDescent="0.3">
      <c r="A591" s="20"/>
      <c r="B591" s="20"/>
      <c r="C591" s="20"/>
      <c r="D591" s="35"/>
      <c r="E591" s="20"/>
      <c r="F591" s="20"/>
      <c r="G591" s="20"/>
      <c r="H591" s="20"/>
      <c r="I591" s="20"/>
      <c r="J591" s="20"/>
      <c r="K591" s="20"/>
      <c r="L591" s="20"/>
      <c r="M591" s="20"/>
    </row>
    <row r="592" spans="1:13" x14ac:dyDescent="0.3">
      <c r="A592" s="12" t="s">
        <v>566</v>
      </c>
      <c r="B592" s="13" t="s">
        <v>22</v>
      </c>
      <c r="C592" s="13" t="s">
        <v>123</v>
      </c>
      <c r="D592" s="24" t="s">
        <v>567</v>
      </c>
      <c r="E592" s="14"/>
      <c r="F592" s="14"/>
      <c r="G592" s="14"/>
      <c r="H592" s="14"/>
      <c r="I592" s="14"/>
      <c r="J592" s="14"/>
      <c r="K592" s="15">
        <f>K595</f>
        <v>16</v>
      </c>
      <c r="L592" s="15">
        <f>L595</f>
        <v>53.32</v>
      </c>
      <c r="M592" s="15">
        <f>M595</f>
        <v>853.12</v>
      </c>
    </row>
    <row r="593" spans="1:13" ht="61.2" x14ac:dyDescent="0.3">
      <c r="A593" s="14"/>
      <c r="B593" s="14"/>
      <c r="C593" s="14"/>
      <c r="D593" s="24" t="s">
        <v>568</v>
      </c>
      <c r="E593" s="14"/>
      <c r="F593" s="14"/>
      <c r="G593" s="14"/>
      <c r="H593" s="14"/>
      <c r="I593" s="14"/>
      <c r="J593" s="14"/>
      <c r="K593" s="14"/>
      <c r="L593" s="14"/>
      <c r="M593" s="14"/>
    </row>
    <row r="594" spans="1:13" x14ac:dyDescent="0.3">
      <c r="A594" s="14"/>
      <c r="B594" s="14"/>
      <c r="C594" s="14"/>
      <c r="D594" s="34"/>
      <c r="E594" s="13" t="s">
        <v>569</v>
      </c>
      <c r="F594" s="16">
        <v>16</v>
      </c>
      <c r="G594" s="17">
        <v>0</v>
      </c>
      <c r="H594" s="17">
        <v>0</v>
      </c>
      <c r="I594" s="17">
        <v>0</v>
      </c>
      <c r="J594" s="15">
        <f>OR(F594&lt;&gt;0,G594&lt;&gt;0,H594&lt;&gt;0,I594&lt;&gt;0)*(F594 + (F594 = 0))*(G594 + (G594 = 0))*(H594 + (H594 = 0))*(I594 + (I594 = 0))</f>
        <v>16</v>
      </c>
      <c r="K594" s="14"/>
      <c r="L594" s="14"/>
      <c r="M594" s="14"/>
    </row>
    <row r="595" spans="1:13" x14ac:dyDescent="0.3">
      <c r="A595" s="14"/>
      <c r="B595" s="14"/>
      <c r="C595" s="14"/>
      <c r="D595" s="34"/>
      <c r="E595" s="14"/>
      <c r="F595" s="14"/>
      <c r="G595" s="14"/>
      <c r="H595" s="14"/>
      <c r="I595" s="14"/>
      <c r="J595" s="18" t="s">
        <v>570</v>
      </c>
      <c r="K595" s="19">
        <f>J594</f>
        <v>16</v>
      </c>
      <c r="L595" s="17">
        <v>53.32</v>
      </c>
      <c r="M595" s="19">
        <f>ROUND(K595*L595,2)</f>
        <v>853.12</v>
      </c>
    </row>
    <row r="596" spans="1:13" ht="0.9" customHeight="1" x14ac:dyDescent="0.3">
      <c r="A596" s="20"/>
      <c r="B596" s="20"/>
      <c r="C596" s="20"/>
      <c r="D596" s="35"/>
      <c r="E596" s="20"/>
      <c r="F596" s="20"/>
      <c r="G596" s="20"/>
      <c r="H596" s="20"/>
      <c r="I596" s="20"/>
      <c r="J596" s="20"/>
      <c r="K596" s="20"/>
      <c r="L596" s="20"/>
      <c r="M596" s="20"/>
    </row>
    <row r="597" spans="1:13" x14ac:dyDescent="0.3">
      <c r="A597" s="12" t="s">
        <v>571</v>
      </c>
      <c r="B597" s="13" t="s">
        <v>22</v>
      </c>
      <c r="C597" s="13" t="s">
        <v>123</v>
      </c>
      <c r="D597" s="24" t="s">
        <v>572</v>
      </c>
      <c r="E597" s="14"/>
      <c r="F597" s="14"/>
      <c r="G597" s="14"/>
      <c r="H597" s="14"/>
      <c r="I597" s="14"/>
      <c r="J597" s="14"/>
      <c r="K597" s="15">
        <f>K600</f>
        <v>48</v>
      </c>
      <c r="L597" s="15">
        <f>L600</f>
        <v>50.1</v>
      </c>
      <c r="M597" s="15">
        <f>M600</f>
        <v>2404.8000000000002</v>
      </c>
    </row>
    <row r="598" spans="1:13" ht="61.2" x14ac:dyDescent="0.3">
      <c r="A598" s="14"/>
      <c r="B598" s="14"/>
      <c r="C598" s="14"/>
      <c r="D598" s="24" t="s">
        <v>573</v>
      </c>
      <c r="E598" s="14"/>
      <c r="F598" s="14"/>
      <c r="G598" s="14"/>
      <c r="H598" s="14"/>
      <c r="I598" s="14"/>
      <c r="J598" s="14"/>
      <c r="K598" s="14"/>
      <c r="L598" s="14"/>
      <c r="M598" s="14"/>
    </row>
    <row r="599" spans="1:13" x14ac:dyDescent="0.3">
      <c r="A599" s="14"/>
      <c r="B599" s="14"/>
      <c r="C599" s="14"/>
      <c r="D599" s="34"/>
      <c r="E599" s="13" t="s">
        <v>574</v>
      </c>
      <c r="F599" s="16">
        <v>1</v>
      </c>
      <c r="G599" s="17">
        <v>48</v>
      </c>
      <c r="H599" s="17">
        <v>0</v>
      </c>
      <c r="I599" s="17">
        <v>0</v>
      </c>
      <c r="J599" s="15">
        <f>OR(F599&lt;&gt;0,G599&lt;&gt;0,H599&lt;&gt;0,I599&lt;&gt;0)*(F599 + (F599 = 0))*(G599 + (G599 = 0))*(H599 + (H599 = 0))*(I599 + (I599 = 0))</f>
        <v>48</v>
      </c>
      <c r="K599" s="14"/>
      <c r="L599" s="14"/>
      <c r="M599" s="14"/>
    </row>
    <row r="600" spans="1:13" x14ac:dyDescent="0.3">
      <c r="A600" s="14"/>
      <c r="B600" s="14"/>
      <c r="C600" s="14"/>
      <c r="D600" s="34"/>
      <c r="E600" s="14"/>
      <c r="F600" s="14"/>
      <c r="G600" s="14"/>
      <c r="H600" s="14"/>
      <c r="I600" s="14"/>
      <c r="J600" s="18" t="s">
        <v>575</v>
      </c>
      <c r="K600" s="19">
        <f>J599</f>
        <v>48</v>
      </c>
      <c r="L600" s="17">
        <v>50.1</v>
      </c>
      <c r="M600" s="19">
        <f>ROUND(K600*L600,2)</f>
        <v>2404.8000000000002</v>
      </c>
    </row>
    <row r="601" spans="1:13" ht="0.9" customHeight="1" x14ac:dyDescent="0.3">
      <c r="A601" s="20"/>
      <c r="B601" s="20"/>
      <c r="C601" s="20"/>
      <c r="D601" s="35"/>
      <c r="E601" s="20"/>
      <c r="F601" s="20"/>
      <c r="G601" s="20"/>
      <c r="H601" s="20"/>
      <c r="I601" s="20"/>
      <c r="J601" s="20"/>
      <c r="K601" s="20"/>
      <c r="L601" s="20"/>
      <c r="M601" s="20"/>
    </row>
    <row r="602" spans="1:13" x14ac:dyDescent="0.3">
      <c r="A602" s="12" t="s">
        <v>576</v>
      </c>
      <c r="B602" s="13" t="s">
        <v>22</v>
      </c>
      <c r="C602" s="13" t="s">
        <v>123</v>
      </c>
      <c r="D602" s="24" t="s">
        <v>577</v>
      </c>
      <c r="E602" s="14"/>
      <c r="F602" s="14"/>
      <c r="G602" s="14"/>
      <c r="H602" s="14"/>
      <c r="I602" s="14"/>
      <c r="J602" s="14"/>
      <c r="K602" s="15">
        <f>K605</f>
        <v>6</v>
      </c>
      <c r="L602" s="15">
        <f>L605</f>
        <v>40.840000000000003</v>
      </c>
      <c r="M602" s="15">
        <f>M605</f>
        <v>245.04</v>
      </c>
    </row>
    <row r="603" spans="1:13" ht="61.2" x14ac:dyDescent="0.3">
      <c r="A603" s="14"/>
      <c r="B603" s="14"/>
      <c r="C603" s="14"/>
      <c r="D603" s="24" t="s">
        <v>573</v>
      </c>
      <c r="E603" s="14"/>
      <c r="F603" s="14"/>
      <c r="G603" s="14"/>
      <c r="H603" s="14"/>
      <c r="I603" s="14"/>
      <c r="J603" s="14"/>
      <c r="K603" s="14"/>
      <c r="L603" s="14"/>
      <c r="M603" s="14"/>
    </row>
    <row r="604" spans="1:13" x14ac:dyDescent="0.3">
      <c r="A604" s="14"/>
      <c r="B604" s="14"/>
      <c r="C604" s="14"/>
      <c r="D604" s="34"/>
      <c r="E604" s="13" t="s">
        <v>578</v>
      </c>
      <c r="F604" s="16">
        <v>2</v>
      </c>
      <c r="G604" s="17">
        <v>3</v>
      </c>
      <c r="H604" s="17">
        <v>0</v>
      </c>
      <c r="I604" s="17">
        <v>0</v>
      </c>
      <c r="J604" s="15">
        <f>OR(F604&lt;&gt;0,G604&lt;&gt;0,H604&lt;&gt;0,I604&lt;&gt;0)*(F604 + (F604 = 0))*(G604 + (G604 = 0))*(H604 + (H604 = 0))*(I604 + (I604 = 0))</f>
        <v>6</v>
      </c>
      <c r="K604" s="14"/>
      <c r="L604" s="14"/>
      <c r="M604" s="14"/>
    </row>
    <row r="605" spans="1:13" x14ac:dyDescent="0.3">
      <c r="A605" s="14"/>
      <c r="B605" s="14"/>
      <c r="C605" s="14"/>
      <c r="D605" s="34"/>
      <c r="E605" s="14"/>
      <c r="F605" s="14"/>
      <c r="G605" s="14"/>
      <c r="H605" s="14"/>
      <c r="I605" s="14"/>
      <c r="J605" s="18" t="s">
        <v>579</v>
      </c>
      <c r="K605" s="19">
        <f>J604</f>
        <v>6</v>
      </c>
      <c r="L605" s="17">
        <v>40.840000000000003</v>
      </c>
      <c r="M605" s="19">
        <f>ROUND(K605*L605,2)</f>
        <v>245.04</v>
      </c>
    </row>
    <row r="606" spans="1:13" ht="0.9" customHeight="1" x14ac:dyDescent="0.3">
      <c r="A606" s="20"/>
      <c r="B606" s="20"/>
      <c r="C606" s="20"/>
      <c r="D606" s="35"/>
      <c r="E606" s="20"/>
      <c r="F606" s="20"/>
      <c r="G606" s="20"/>
      <c r="H606" s="20"/>
      <c r="I606" s="20"/>
      <c r="J606" s="20"/>
      <c r="K606" s="20"/>
      <c r="L606" s="20"/>
      <c r="M606" s="20"/>
    </row>
    <row r="607" spans="1:13" x14ac:dyDescent="0.3">
      <c r="A607" s="12" t="s">
        <v>580</v>
      </c>
      <c r="B607" s="13" t="s">
        <v>22</v>
      </c>
      <c r="C607" s="13" t="s">
        <v>42</v>
      </c>
      <c r="D607" s="24" t="s">
        <v>581</v>
      </c>
      <c r="E607" s="14"/>
      <c r="F607" s="14"/>
      <c r="G607" s="14"/>
      <c r="H607" s="14"/>
      <c r="I607" s="14"/>
      <c r="J607" s="14"/>
      <c r="K607" s="15">
        <f>K610</f>
        <v>1</v>
      </c>
      <c r="L607" s="15">
        <f>L610</f>
        <v>431.9</v>
      </c>
      <c r="M607" s="15">
        <f>M610</f>
        <v>431.9</v>
      </c>
    </row>
    <row r="608" spans="1:13" ht="20.399999999999999" x14ac:dyDescent="0.3">
      <c r="A608" s="14"/>
      <c r="B608" s="14"/>
      <c r="C608" s="14"/>
      <c r="D608" s="24" t="s">
        <v>582</v>
      </c>
      <c r="E608" s="14"/>
      <c r="F608" s="14"/>
      <c r="G608" s="14"/>
      <c r="H608" s="14"/>
      <c r="I608" s="14"/>
      <c r="J608" s="14"/>
      <c r="K608" s="14"/>
      <c r="L608" s="14"/>
      <c r="M608" s="14"/>
    </row>
    <row r="609" spans="1:13" x14ac:dyDescent="0.3">
      <c r="A609" s="14"/>
      <c r="B609" s="14"/>
      <c r="C609" s="14"/>
      <c r="D609" s="34"/>
      <c r="E609" s="13" t="s">
        <v>149</v>
      </c>
      <c r="F609" s="16">
        <v>1</v>
      </c>
      <c r="G609" s="17">
        <v>0</v>
      </c>
      <c r="H609" s="17">
        <v>0</v>
      </c>
      <c r="I609" s="17">
        <v>0</v>
      </c>
      <c r="J609" s="15">
        <f>OR(F609&lt;&gt;0,G609&lt;&gt;0,H609&lt;&gt;0,I609&lt;&gt;0)*(F609 + (F609 = 0))*(G609 + (G609 = 0))*(H609 + (H609 = 0))*(I609 + (I609 = 0))</f>
        <v>1</v>
      </c>
      <c r="K609" s="14"/>
      <c r="L609" s="14"/>
      <c r="M609" s="14"/>
    </row>
    <row r="610" spans="1:13" x14ac:dyDescent="0.3">
      <c r="A610" s="14"/>
      <c r="B610" s="14"/>
      <c r="C610" s="14"/>
      <c r="D610" s="34"/>
      <c r="E610" s="14"/>
      <c r="F610" s="14"/>
      <c r="G610" s="14"/>
      <c r="H610" s="14"/>
      <c r="I610" s="14"/>
      <c r="J610" s="18" t="s">
        <v>583</v>
      </c>
      <c r="K610" s="19">
        <f>J609</f>
        <v>1</v>
      </c>
      <c r="L610" s="17">
        <v>431.9</v>
      </c>
      <c r="M610" s="19">
        <f>ROUND(K610*L610,2)</f>
        <v>431.9</v>
      </c>
    </row>
    <row r="611" spans="1:13" ht="0.9" customHeight="1" x14ac:dyDescent="0.3">
      <c r="A611" s="20"/>
      <c r="B611" s="20"/>
      <c r="C611" s="20"/>
      <c r="D611" s="35"/>
      <c r="E611" s="20"/>
      <c r="F611" s="20"/>
      <c r="G611" s="20"/>
      <c r="H611" s="20"/>
      <c r="I611" s="20"/>
      <c r="J611" s="20"/>
      <c r="K611" s="20"/>
      <c r="L611" s="20"/>
      <c r="M611" s="20"/>
    </row>
    <row r="612" spans="1:13" x14ac:dyDescent="0.3">
      <c r="A612" s="12" t="s">
        <v>584</v>
      </c>
      <c r="B612" s="13" t="s">
        <v>22</v>
      </c>
      <c r="C612" s="13" t="s">
        <v>42</v>
      </c>
      <c r="D612" s="24" t="s">
        <v>585</v>
      </c>
      <c r="E612" s="14"/>
      <c r="F612" s="14"/>
      <c r="G612" s="14"/>
      <c r="H612" s="14"/>
      <c r="I612" s="14"/>
      <c r="J612" s="14"/>
      <c r="K612" s="15">
        <f>K615</f>
        <v>1</v>
      </c>
      <c r="L612" s="15">
        <f>L615</f>
        <v>50.93</v>
      </c>
      <c r="M612" s="15">
        <f>M615</f>
        <v>50.93</v>
      </c>
    </row>
    <row r="613" spans="1:13" ht="20.399999999999999" x14ac:dyDescent="0.3">
      <c r="A613" s="14"/>
      <c r="B613" s="14"/>
      <c r="C613" s="14"/>
      <c r="D613" s="24" t="s">
        <v>586</v>
      </c>
      <c r="E613" s="14"/>
      <c r="F613" s="14"/>
      <c r="G613" s="14"/>
      <c r="H613" s="14"/>
      <c r="I613" s="14"/>
      <c r="J613" s="14"/>
      <c r="K613" s="14"/>
      <c r="L613" s="14"/>
      <c r="M613" s="14"/>
    </row>
    <row r="614" spans="1:13" x14ac:dyDescent="0.3">
      <c r="A614" s="14"/>
      <c r="B614" s="14"/>
      <c r="C614" s="14"/>
      <c r="D614" s="34"/>
      <c r="E614" s="13" t="s">
        <v>149</v>
      </c>
      <c r="F614" s="16">
        <v>1</v>
      </c>
      <c r="G614" s="17">
        <v>0</v>
      </c>
      <c r="H614" s="17">
        <v>0</v>
      </c>
      <c r="I614" s="17">
        <v>0</v>
      </c>
      <c r="J614" s="15">
        <f>OR(F614&lt;&gt;0,G614&lt;&gt;0,H614&lt;&gt;0,I614&lt;&gt;0)*(F614 + (F614 = 0))*(G614 + (G614 = 0))*(H614 + (H614 = 0))*(I614 + (I614 = 0))</f>
        <v>1</v>
      </c>
      <c r="K614" s="14"/>
      <c r="L614" s="14"/>
      <c r="M614" s="14"/>
    </row>
    <row r="615" spans="1:13" x14ac:dyDescent="0.3">
      <c r="A615" s="14"/>
      <c r="B615" s="14"/>
      <c r="C615" s="14"/>
      <c r="D615" s="34"/>
      <c r="E615" s="14"/>
      <c r="F615" s="14"/>
      <c r="G615" s="14"/>
      <c r="H615" s="14"/>
      <c r="I615" s="14"/>
      <c r="J615" s="18" t="s">
        <v>587</v>
      </c>
      <c r="K615" s="19">
        <f>J614</f>
        <v>1</v>
      </c>
      <c r="L615" s="17">
        <v>50.93</v>
      </c>
      <c r="M615" s="19">
        <f>ROUND(K615*L615,2)</f>
        <v>50.93</v>
      </c>
    </row>
    <row r="616" spans="1:13" ht="0.9" customHeight="1" x14ac:dyDescent="0.3">
      <c r="A616" s="20"/>
      <c r="B616" s="20"/>
      <c r="C616" s="20"/>
      <c r="D616" s="35"/>
      <c r="E616" s="20"/>
      <c r="F616" s="20"/>
      <c r="G616" s="20"/>
      <c r="H616" s="20"/>
      <c r="I616" s="20"/>
      <c r="J616" s="20"/>
      <c r="K616" s="20"/>
      <c r="L616" s="20"/>
      <c r="M616" s="20"/>
    </row>
    <row r="617" spans="1:13" x14ac:dyDescent="0.3">
      <c r="A617" s="12" t="s">
        <v>588</v>
      </c>
      <c r="B617" s="13" t="s">
        <v>22</v>
      </c>
      <c r="C617" s="13" t="s">
        <v>42</v>
      </c>
      <c r="D617" s="24" t="s">
        <v>589</v>
      </c>
      <c r="E617" s="14"/>
      <c r="F617" s="14"/>
      <c r="G617" s="14"/>
      <c r="H617" s="14"/>
      <c r="I617" s="14"/>
      <c r="J617" s="14"/>
      <c r="K617" s="15">
        <f>K620</f>
        <v>1</v>
      </c>
      <c r="L617" s="15">
        <f>L620</f>
        <v>452.3</v>
      </c>
      <c r="M617" s="15">
        <f>M620</f>
        <v>452.3</v>
      </c>
    </row>
    <row r="618" spans="1:13" ht="51" x14ac:dyDescent="0.3">
      <c r="A618" s="14"/>
      <c r="B618" s="14"/>
      <c r="C618" s="14"/>
      <c r="D618" s="24" t="s">
        <v>590</v>
      </c>
      <c r="E618" s="14"/>
      <c r="F618" s="14"/>
      <c r="G618" s="14"/>
      <c r="H618" s="14"/>
      <c r="I618" s="14"/>
      <c r="J618" s="14"/>
      <c r="K618" s="14"/>
      <c r="L618" s="14"/>
      <c r="M618" s="14"/>
    </row>
    <row r="619" spans="1:13" x14ac:dyDescent="0.3">
      <c r="A619" s="14"/>
      <c r="B619" s="14"/>
      <c r="C619" s="14"/>
      <c r="D619" s="34"/>
      <c r="E619" s="13" t="s">
        <v>149</v>
      </c>
      <c r="F619" s="16">
        <v>1</v>
      </c>
      <c r="G619" s="17">
        <v>0</v>
      </c>
      <c r="H619" s="17">
        <v>0</v>
      </c>
      <c r="I619" s="17">
        <v>0</v>
      </c>
      <c r="J619" s="15">
        <f>OR(F619&lt;&gt;0,G619&lt;&gt;0,H619&lt;&gt;0,I619&lt;&gt;0)*(F619 + (F619 = 0))*(G619 + (G619 = 0))*(H619 + (H619 = 0))*(I619 + (I619 = 0))</f>
        <v>1</v>
      </c>
      <c r="K619" s="14"/>
      <c r="L619" s="14"/>
      <c r="M619" s="14"/>
    </row>
    <row r="620" spans="1:13" x14ac:dyDescent="0.3">
      <c r="A620" s="14"/>
      <c r="B620" s="14"/>
      <c r="C620" s="14"/>
      <c r="D620" s="34"/>
      <c r="E620" s="14"/>
      <c r="F620" s="14"/>
      <c r="G620" s="14"/>
      <c r="H620" s="14"/>
      <c r="I620" s="14"/>
      <c r="J620" s="18" t="s">
        <v>591</v>
      </c>
      <c r="K620" s="19">
        <f>J619</f>
        <v>1</v>
      </c>
      <c r="L620" s="17">
        <v>452.3</v>
      </c>
      <c r="M620" s="19">
        <f>ROUND(K620*L620,2)</f>
        <v>452.3</v>
      </c>
    </row>
    <row r="621" spans="1:13" ht="0.9" customHeight="1" x14ac:dyDescent="0.3">
      <c r="A621" s="20"/>
      <c r="B621" s="20"/>
      <c r="C621" s="20"/>
      <c r="D621" s="35"/>
      <c r="E621" s="20"/>
      <c r="F621" s="20"/>
      <c r="G621" s="20"/>
      <c r="H621" s="20"/>
      <c r="I621" s="20"/>
      <c r="J621" s="20"/>
      <c r="K621" s="20"/>
      <c r="L621" s="20"/>
      <c r="M621" s="20"/>
    </row>
    <row r="622" spans="1:13" x14ac:dyDescent="0.3">
      <c r="A622" s="12" t="s">
        <v>592</v>
      </c>
      <c r="B622" s="13" t="s">
        <v>22</v>
      </c>
      <c r="C622" s="13" t="s">
        <v>42</v>
      </c>
      <c r="D622" s="24" t="s">
        <v>593</v>
      </c>
      <c r="E622" s="14"/>
      <c r="F622" s="14"/>
      <c r="G622" s="14"/>
      <c r="H622" s="14"/>
      <c r="I622" s="14"/>
      <c r="J622" s="14"/>
      <c r="K622" s="15">
        <f>K625</f>
        <v>1</v>
      </c>
      <c r="L622" s="15">
        <f>L625</f>
        <v>1901.36</v>
      </c>
      <c r="M622" s="15">
        <f>M625</f>
        <v>1901.36</v>
      </c>
    </row>
    <row r="623" spans="1:13" ht="71.400000000000006" x14ac:dyDescent="0.3">
      <c r="A623" s="14"/>
      <c r="B623" s="14"/>
      <c r="C623" s="14"/>
      <c r="D623" s="24" t="s">
        <v>594</v>
      </c>
      <c r="E623" s="14"/>
      <c r="F623" s="14"/>
      <c r="G623" s="14"/>
      <c r="H623" s="14"/>
      <c r="I623" s="14"/>
      <c r="J623" s="14"/>
      <c r="K623" s="14"/>
      <c r="L623" s="14"/>
      <c r="M623" s="14"/>
    </row>
    <row r="624" spans="1:13" x14ac:dyDescent="0.3">
      <c r="A624" s="14"/>
      <c r="B624" s="14"/>
      <c r="C624" s="14"/>
      <c r="D624" s="34"/>
      <c r="E624" s="13" t="s">
        <v>595</v>
      </c>
      <c r="F624" s="16">
        <v>1</v>
      </c>
      <c r="G624" s="17">
        <v>0</v>
      </c>
      <c r="H624" s="17">
        <v>0</v>
      </c>
      <c r="I624" s="17">
        <v>0</v>
      </c>
      <c r="J624" s="15">
        <f>OR(F624&lt;&gt;0,G624&lt;&gt;0,H624&lt;&gt;0,I624&lt;&gt;0)*(F624 + (F624 = 0))*(G624 + (G624 = 0))*(H624 + (H624 = 0))*(I624 + (I624 = 0))</f>
        <v>1</v>
      </c>
      <c r="K624" s="14"/>
      <c r="L624" s="14"/>
      <c r="M624" s="14"/>
    </row>
    <row r="625" spans="1:13" x14ac:dyDescent="0.3">
      <c r="A625" s="14"/>
      <c r="B625" s="14"/>
      <c r="C625" s="14"/>
      <c r="D625" s="34"/>
      <c r="E625" s="14"/>
      <c r="F625" s="14"/>
      <c r="G625" s="14"/>
      <c r="H625" s="14"/>
      <c r="I625" s="14"/>
      <c r="J625" s="18" t="s">
        <v>596</v>
      </c>
      <c r="K625" s="19">
        <f>J624*1</f>
        <v>1</v>
      </c>
      <c r="L625" s="17">
        <v>1901.36</v>
      </c>
      <c r="M625" s="19">
        <f>ROUND(K625*L625,2)</f>
        <v>1901.36</v>
      </c>
    </row>
    <row r="626" spans="1:13" ht="0.9" customHeight="1" x14ac:dyDescent="0.3">
      <c r="A626" s="20"/>
      <c r="B626" s="20"/>
      <c r="C626" s="20"/>
      <c r="D626" s="35"/>
      <c r="E626" s="20"/>
      <c r="F626" s="20"/>
      <c r="G626" s="20"/>
      <c r="H626" s="20"/>
      <c r="I626" s="20"/>
      <c r="J626" s="20"/>
      <c r="K626" s="20"/>
      <c r="L626" s="20"/>
      <c r="M626" s="20"/>
    </row>
    <row r="627" spans="1:13" x14ac:dyDescent="0.3">
      <c r="A627" s="14"/>
      <c r="B627" s="14"/>
      <c r="C627" s="14"/>
      <c r="D627" s="34"/>
      <c r="E627" s="14"/>
      <c r="F627" s="14"/>
      <c r="G627" s="14"/>
      <c r="H627" s="14"/>
      <c r="I627" s="14"/>
      <c r="J627" s="18" t="s">
        <v>597</v>
      </c>
      <c r="K627" s="17">
        <v>1</v>
      </c>
      <c r="L627" s="19">
        <f>M577+M582+M587+M592+M597+M602+M607+M612+M617+M622</f>
        <v>9125.56</v>
      </c>
      <c r="M627" s="19">
        <f>ROUND(K627*L627,2)</f>
        <v>9125.56</v>
      </c>
    </row>
    <row r="628" spans="1:13" ht="0.9" customHeight="1" x14ac:dyDescent="0.3">
      <c r="A628" s="20"/>
      <c r="B628" s="20"/>
      <c r="C628" s="20"/>
      <c r="D628" s="35"/>
      <c r="E628" s="20"/>
      <c r="F628" s="20"/>
      <c r="G628" s="20"/>
      <c r="H628" s="20"/>
      <c r="I628" s="20"/>
      <c r="J628" s="20"/>
      <c r="K628" s="20"/>
      <c r="L628" s="20"/>
      <c r="M628" s="20"/>
    </row>
    <row r="629" spans="1:13" x14ac:dyDescent="0.3">
      <c r="A629" s="21" t="s">
        <v>598</v>
      </c>
      <c r="B629" s="21" t="s">
        <v>16</v>
      </c>
      <c r="C629" s="21" t="s">
        <v>17</v>
      </c>
      <c r="D629" s="36" t="s">
        <v>599</v>
      </c>
      <c r="E629" s="22"/>
      <c r="F629" s="22"/>
      <c r="G629" s="22"/>
      <c r="H629" s="22"/>
      <c r="I629" s="22"/>
      <c r="J629" s="22"/>
      <c r="K629" s="23">
        <f>K648</f>
        <v>1</v>
      </c>
      <c r="L629" s="23">
        <f>L648</f>
        <v>520.54999999999995</v>
      </c>
      <c r="M629" s="23">
        <f>M648</f>
        <v>520.54999999999995</v>
      </c>
    </row>
    <row r="630" spans="1:13" x14ac:dyDescent="0.3">
      <c r="A630" s="12" t="s">
        <v>600</v>
      </c>
      <c r="B630" s="13" t="s">
        <v>22</v>
      </c>
      <c r="C630" s="13" t="s">
        <v>17</v>
      </c>
      <c r="D630" s="24" t="s">
        <v>601</v>
      </c>
      <c r="E630" s="14"/>
      <c r="F630" s="14"/>
      <c r="G630" s="14"/>
      <c r="H630" s="14"/>
      <c r="I630" s="14"/>
      <c r="J630" s="14"/>
      <c r="K630" s="17">
        <v>1</v>
      </c>
      <c r="L630" s="17">
        <v>0</v>
      </c>
      <c r="M630" s="15">
        <f>ROUND(K630*L630,2)</f>
        <v>0</v>
      </c>
    </row>
    <row r="631" spans="1:13" ht="214.2" x14ac:dyDescent="0.3">
      <c r="A631" s="14"/>
      <c r="B631" s="14"/>
      <c r="C631" s="14"/>
      <c r="D631" s="24" t="s">
        <v>602</v>
      </c>
      <c r="E631" s="14"/>
      <c r="F631" s="14"/>
      <c r="G631" s="14"/>
      <c r="H631" s="14"/>
      <c r="I631" s="14"/>
      <c r="J631" s="14"/>
      <c r="K631" s="14"/>
      <c r="L631" s="14"/>
      <c r="M631" s="14"/>
    </row>
    <row r="632" spans="1:13" x14ac:dyDescent="0.3">
      <c r="A632" s="12" t="s">
        <v>603</v>
      </c>
      <c r="B632" s="13" t="s">
        <v>22</v>
      </c>
      <c r="C632" s="13" t="s">
        <v>42</v>
      </c>
      <c r="D632" s="24" t="s">
        <v>604</v>
      </c>
      <c r="E632" s="14"/>
      <c r="F632" s="14"/>
      <c r="G632" s="14"/>
      <c r="H632" s="14"/>
      <c r="I632" s="14"/>
      <c r="J632" s="14"/>
      <c r="K632" s="15">
        <f>K635</f>
        <v>7</v>
      </c>
      <c r="L632" s="15">
        <f>L635</f>
        <v>17.95</v>
      </c>
      <c r="M632" s="15">
        <f>M635</f>
        <v>125.65</v>
      </c>
    </row>
    <row r="633" spans="1:13" ht="40.799999999999997" x14ac:dyDescent="0.3">
      <c r="A633" s="14"/>
      <c r="B633" s="14"/>
      <c r="C633" s="14"/>
      <c r="D633" s="24" t="s">
        <v>605</v>
      </c>
      <c r="E633" s="14"/>
      <c r="F633" s="14"/>
      <c r="G633" s="14"/>
      <c r="H633" s="14"/>
      <c r="I633" s="14"/>
      <c r="J633" s="14"/>
      <c r="K633" s="14"/>
      <c r="L633" s="14"/>
      <c r="M633" s="14"/>
    </row>
    <row r="634" spans="1:13" x14ac:dyDescent="0.3">
      <c r="A634" s="14"/>
      <c r="B634" s="14"/>
      <c r="C634" s="14"/>
      <c r="D634" s="34"/>
      <c r="E634" s="13" t="s">
        <v>606</v>
      </c>
      <c r="F634" s="16">
        <v>7</v>
      </c>
      <c r="G634" s="17">
        <v>0</v>
      </c>
      <c r="H634" s="17">
        <v>0</v>
      </c>
      <c r="I634" s="17">
        <v>0</v>
      </c>
      <c r="J634" s="15">
        <f>OR(F634&lt;&gt;0,G634&lt;&gt;0,H634&lt;&gt;0,I634&lt;&gt;0)*(F634 + (F634 = 0))*(G634 + (G634 = 0))*(H634 + (H634 = 0))*(I634 + (I634 = 0))</f>
        <v>7</v>
      </c>
      <c r="K634" s="14"/>
      <c r="L634" s="14"/>
      <c r="M634" s="14"/>
    </row>
    <row r="635" spans="1:13" x14ac:dyDescent="0.3">
      <c r="A635" s="14"/>
      <c r="B635" s="14"/>
      <c r="C635" s="14"/>
      <c r="D635" s="34"/>
      <c r="E635" s="14"/>
      <c r="F635" s="14"/>
      <c r="G635" s="14"/>
      <c r="H635" s="14"/>
      <c r="I635" s="14"/>
      <c r="J635" s="18" t="s">
        <v>607</v>
      </c>
      <c r="K635" s="19">
        <f>J634</f>
        <v>7</v>
      </c>
      <c r="L635" s="17">
        <v>17.95</v>
      </c>
      <c r="M635" s="19">
        <f>ROUND(K635*L635,2)</f>
        <v>125.65</v>
      </c>
    </row>
    <row r="636" spans="1:13" ht="0.9" customHeight="1" x14ac:dyDescent="0.3">
      <c r="A636" s="20"/>
      <c r="B636" s="20"/>
      <c r="C636" s="20"/>
      <c r="D636" s="35"/>
      <c r="E636" s="20"/>
      <c r="F636" s="20"/>
      <c r="G636" s="20"/>
      <c r="H636" s="20"/>
      <c r="I636" s="20"/>
      <c r="J636" s="20"/>
      <c r="K636" s="20"/>
      <c r="L636" s="20"/>
      <c r="M636" s="20"/>
    </row>
    <row r="637" spans="1:13" x14ac:dyDescent="0.3">
      <c r="A637" s="12" t="s">
        <v>608</v>
      </c>
      <c r="B637" s="13" t="s">
        <v>22</v>
      </c>
      <c r="C637" s="13" t="s">
        <v>42</v>
      </c>
      <c r="D637" s="24" t="s">
        <v>609</v>
      </c>
      <c r="E637" s="14"/>
      <c r="F637" s="14"/>
      <c r="G637" s="14"/>
      <c r="H637" s="14"/>
      <c r="I637" s="14"/>
      <c r="J637" s="14"/>
      <c r="K637" s="15">
        <f>K640</f>
        <v>2</v>
      </c>
      <c r="L637" s="15">
        <f>L640</f>
        <v>17.95</v>
      </c>
      <c r="M637" s="15">
        <f>M640</f>
        <v>35.9</v>
      </c>
    </row>
    <row r="638" spans="1:13" ht="40.799999999999997" x14ac:dyDescent="0.3">
      <c r="A638" s="14"/>
      <c r="B638" s="14"/>
      <c r="C638" s="14"/>
      <c r="D638" s="24" t="s">
        <v>610</v>
      </c>
      <c r="E638" s="14"/>
      <c r="F638" s="14"/>
      <c r="G638" s="14"/>
      <c r="H638" s="14"/>
      <c r="I638" s="14"/>
      <c r="J638" s="14"/>
      <c r="K638" s="14"/>
      <c r="L638" s="14"/>
      <c r="M638" s="14"/>
    </row>
    <row r="639" spans="1:13" x14ac:dyDescent="0.3">
      <c r="A639" s="14"/>
      <c r="B639" s="14"/>
      <c r="C639" s="14"/>
      <c r="D639" s="34"/>
      <c r="E639" s="13" t="s">
        <v>611</v>
      </c>
      <c r="F639" s="16">
        <v>2</v>
      </c>
      <c r="G639" s="17">
        <v>0</v>
      </c>
      <c r="H639" s="17">
        <v>0</v>
      </c>
      <c r="I639" s="17">
        <v>0</v>
      </c>
      <c r="J639" s="15">
        <f>OR(F639&lt;&gt;0,G639&lt;&gt;0,H639&lt;&gt;0,I639&lt;&gt;0)*(F639 + (F639 = 0))*(G639 + (G639 = 0))*(H639 + (H639 = 0))*(I639 + (I639 = 0))</f>
        <v>2</v>
      </c>
      <c r="K639" s="14"/>
      <c r="L639" s="14"/>
      <c r="M639" s="14"/>
    </row>
    <row r="640" spans="1:13" x14ac:dyDescent="0.3">
      <c r="A640" s="14"/>
      <c r="B640" s="14"/>
      <c r="C640" s="14"/>
      <c r="D640" s="34"/>
      <c r="E640" s="14"/>
      <c r="F640" s="14"/>
      <c r="G640" s="14"/>
      <c r="H640" s="14"/>
      <c r="I640" s="14"/>
      <c r="J640" s="18" t="s">
        <v>612</v>
      </c>
      <c r="K640" s="19">
        <f>J639</f>
        <v>2</v>
      </c>
      <c r="L640" s="17">
        <v>17.95</v>
      </c>
      <c r="M640" s="19">
        <f>ROUND(K640*L640,2)</f>
        <v>35.9</v>
      </c>
    </row>
    <row r="641" spans="1:13" ht="0.9" customHeight="1" x14ac:dyDescent="0.3">
      <c r="A641" s="20"/>
      <c r="B641" s="20"/>
      <c r="C641" s="20"/>
      <c r="D641" s="35"/>
      <c r="E641" s="20"/>
      <c r="F641" s="20"/>
      <c r="G641" s="20"/>
      <c r="H641" s="20"/>
      <c r="I641" s="20"/>
      <c r="J641" s="20"/>
      <c r="K641" s="20"/>
      <c r="L641" s="20"/>
      <c r="M641" s="20"/>
    </row>
    <row r="642" spans="1:13" x14ac:dyDescent="0.3">
      <c r="A642" s="12" t="s">
        <v>613</v>
      </c>
      <c r="B642" s="13" t="s">
        <v>22</v>
      </c>
      <c r="C642" s="13" t="s">
        <v>42</v>
      </c>
      <c r="D642" s="24" t="s">
        <v>614</v>
      </c>
      <c r="E642" s="14"/>
      <c r="F642" s="14"/>
      <c r="G642" s="14"/>
      <c r="H642" s="14"/>
      <c r="I642" s="14"/>
      <c r="J642" s="14"/>
      <c r="K642" s="15">
        <f>K646</f>
        <v>20</v>
      </c>
      <c r="L642" s="15">
        <f>L646</f>
        <v>17.95</v>
      </c>
      <c r="M642" s="15">
        <f>M646</f>
        <v>359</v>
      </c>
    </row>
    <row r="643" spans="1:13" ht="51" x14ac:dyDescent="0.3">
      <c r="A643" s="14"/>
      <c r="B643" s="14"/>
      <c r="C643" s="14"/>
      <c r="D643" s="24" t="s">
        <v>615</v>
      </c>
      <c r="E643" s="14"/>
      <c r="F643" s="14"/>
      <c r="G643" s="14"/>
      <c r="H643" s="14"/>
      <c r="I643" s="14"/>
      <c r="J643" s="14"/>
      <c r="K643" s="14"/>
      <c r="L643" s="14"/>
      <c r="M643" s="14"/>
    </row>
    <row r="644" spans="1:13" x14ac:dyDescent="0.3">
      <c r="A644" s="14"/>
      <c r="B644" s="14"/>
      <c r="C644" s="14"/>
      <c r="D644" s="34"/>
      <c r="E644" s="13" t="s">
        <v>616</v>
      </c>
      <c r="F644" s="16">
        <v>14</v>
      </c>
      <c r="G644" s="17">
        <v>0</v>
      </c>
      <c r="H644" s="17">
        <v>0</v>
      </c>
      <c r="I644" s="17">
        <v>0</v>
      </c>
      <c r="J644" s="15">
        <f>OR(F644&lt;&gt;0,G644&lt;&gt;0,H644&lt;&gt;0,I644&lt;&gt;0)*(F644 + (F644 = 0))*(G644 + (G644 = 0))*(H644 + (H644 = 0))*(I644 + (I644 = 0))</f>
        <v>14</v>
      </c>
      <c r="K644" s="14"/>
      <c r="L644" s="14"/>
      <c r="M644" s="14"/>
    </row>
    <row r="645" spans="1:13" x14ac:dyDescent="0.3">
      <c r="A645" s="14"/>
      <c r="B645" s="14"/>
      <c r="C645" s="14"/>
      <c r="D645" s="34"/>
      <c r="E645" s="13" t="s">
        <v>538</v>
      </c>
      <c r="F645" s="16">
        <v>6</v>
      </c>
      <c r="G645" s="17">
        <v>0</v>
      </c>
      <c r="H645" s="17">
        <v>0</v>
      </c>
      <c r="I645" s="17">
        <v>0</v>
      </c>
      <c r="J645" s="15">
        <f>OR(F645&lt;&gt;0,G645&lt;&gt;0,H645&lt;&gt;0,I645&lt;&gt;0)*(F645 + (F645 = 0))*(G645 + (G645 = 0))*(H645 + (H645 = 0))*(I645 + (I645 = 0))</f>
        <v>6</v>
      </c>
      <c r="K645" s="14"/>
      <c r="L645" s="14"/>
      <c r="M645" s="14"/>
    </row>
    <row r="646" spans="1:13" x14ac:dyDescent="0.3">
      <c r="A646" s="14"/>
      <c r="B646" s="14"/>
      <c r="C646" s="14"/>
      <c r="D646" s="34"/>
      <c r="E646" s="14"/>
      <c r="F646" s="14"/>
      <c r="G646" s="14"/>
      <c r="H646" s="14"/>
      <c r="I646" s="14"/>
      <c r="J646" s="18" t="s">
        <v>617</v>
      </c>
      <c r="K646" s="19">
        <f>SUM(J644:J645)</f>
        <v>20</v>
      </c>
      <c r="L646" s="17">
        <v>17.95</v>
      </c>
      <c r="M646" s="19">
        <f>ROUND(K646*L646,2)</f>
        <v>359</v>
      </c>
    </row>
    <row r="647" spans="1:13" ht="0.9" customHeight="1" x14ac:dyDescent="0.3">
      <c r="A647" s="20"/>
      <c r="B647" s="20"/>
      <c r="C647" s="20"/>
      <c r="D647" s="35"/>
      <c r="E647" s="20"/>
      <c r="F647" s="20"/>
      <c r="G647" s="20"/>
      <c r="H647" s="20"/>
      <c r="I647" s="20"/>
      <c r="J647" s="20"/>
      <c r="K647" s="20"/>
      <c r="L647" s="20"/>
      <c r="M647" s="20"/>
    </row>
    <row r="648" spans="1:13" x14ac:dyDescent="0.3">
      <c r="A648" s="14"/>
      <c r="B648" s="14"/>
      <c r="C648" s="14"/>
      <c r="D648" s="34"/>
      <c r="E648" s="14"/>
      <c r="F648" s="14"/>
      <c r="G648" s="14"/>
      <c r="H648" s="14"/>
      <c r="I648" s="14"/>
      <c r="J648" s="18" t="s">
        <v>618</v>
      </c>
      <c r="K648" s="17">
        <v>1</v>
      </c>
      <c r="L648" s="19">
        <f>M630+M632+M637+M642</f>
        <v>520.54999999999995</v>
      </c>
      <c r="M648" s="19">
        <f>ROUND(K648*L648,2)</f>
        <v>520.54999999999995</v>
      </c>
    </row>
    <row r="649" spans="1:13" ht="0.9" customHeight="1" x14ac:dyDescent="0.3">
      <c r="A649" s="20"/>
      <c r="B649" s="20"/>
      <c r="C649" s="20"/>
      <c r="D649" s="35"/>
      <c r="E649" s="20"/>
      <c r="F649" s="20"/>
      <c r="G649" s="20"/>
      <c r="H649" s="20"/>
      <c r="I649" s="20"/>
      <c r="J649" s="20"/>
      <c r="K649" s="20"/>
      <c r="L649" s="20"/>
      <c r="M649" s="20"/>
    </row>
    <row r="650" spans="1:13" x14ac:dyDescent="0.3">
      <c r="A650" s="21" t="s">
        <v>619</v>
      </c>
      <c r="B650" s="21" t="s">
        <v>16</v>
      </c>
      <c r="C650" s="21" t="s">
        <v>17</v>
      </c>
      <c r="D650" s="36" t="s">
        <v>620</v>
      </c>
      <c r="E650" s="22"/>
      <c r="F650" s="22"/>
      <c r="G650" s="22"/>
      <c r="H650" s="22"/>
      <c r="I650" s="22"/>
      <c r="J650" s="22"/>
      <c r="K650" s="23">
        <f>K661</f>
        <v>1</v>
      </c>
      <c r="L650" s="23">
        <f>L661</f>
        <v>2254.56</v>
      </c>
      <c r="M650" s="23">
        <f>M661</f>
        <v>2254.56</v>
      </c>
    </row>
    <row r="651" spans="1:13" x14ac:dyDescent="0.3">
      <c r="A651" s="12" t="s">
        <v>621</v>
      </c>
      <c r="B651" s="13" t="s">
        <v>22</v>
      </c>
      <c r="C651" s="13" t="s">
        <v>42</v>
      </c>
      <c r="D651" s="24" t="s">
        <v>523</v>
      </c>
      <c r="E651" s="14"/>
      <c r="F651" s="14"/>
      <c r="G651" s="14"/>
      <c r="H651" s="14"/>
      <c r="I651" s="14"/>
      <c r="J651" s="14"/>
      <c r="K651" s="15">
        <f>K654</f>
        <v>1</v>
      </c>
      <c r="L651" s="15">
        <f>L654</f>
        <v>1085.53</v>
      </c>
      <c r="M651" s="15">
        <f>M654</f>
        <v>1085.53</v>
      </c>
    </row>
    <row r="652" spans="1:13" ht="326.39999999999998" x14ac:dyDescent="0.3">
      <c r="A652" s="14"/>
      <c r="B652" s="14"/>
      <c r="C652" s="14"/>
      <c r="D652" s="24" t="s">
        <v>622</v>
      </c>
      <c r="E652" s="14"/>
      <c r="F652" s="14"/>
      <c r="G652" s="14"/>
      <c r="H652" s="14"/>
      <c r="I652" s="14"/>
      <c r="J652" s="14"/>
      <c r="K652" s="14"/>
      <c r="L652" s="14"/>
      <c r="M652" s="14"/>
    </row>
    <row r="653" spans="1:13" x14ac:dyDescent="0.3">
      <c r="A653" s="14"/>
      <c r="B653" s="14"/>
      <c r="C653" s="14"/>
      <c r="D653" s="34"/>
      <c r="E653" s="13" t="s">
        <v>525</v>
      </c>
      <c r="F653" s="16">
        <v>1</v>
      </c>
      <c r="G653" s="17">
        <v>0</v>
      </c>
      <c r="H653" s="17">
        <v>0</v>
      </c>
      <c r="I653" s="17">
        <v>0</v>
      </c>
      <c r="J653" s="15">
        <f>OR(F653&lt;&gt;0,G653&lt;&gt;0,H653&lt;&gt;0,I653&lt;&gt;0)*(F653 + (F653 = 0))*(G653 + (G653 = 0))*(H653 + (H653 = 0))*(I653 + (I653 = 0))</f>
        <v>1</v>
      </c>
      <c r="K653" s="14"/>
      <c r="L653" s="14"/>
      <c r="M653" s="14"/>
    </row>
    <row r="654" spans="1:13" x14ac:dyDescent="0.3">
      <c r="A654" s="14"/>
      <c r="B654" s="14"/>
      <c r="C654" s="14"/>
      <c r="D654" s="34"/>
      <c r="E654" s="14"/>
      <c r="F654" s="14"/>
      <c r="G654" s="14"/>
      <c r="H654" s="14"/>
      <c r="I654" s="14"/>
      <c r="J654" s="18" t="s">
        <v>623</v>
      </c>
      <c r="K654" s="19">
        <f>J653</f>
        <v>1</v>
      </c>
      <c r="L654" s="17">
        <v>1085.53</v>
      </c>
      <c r="M654" s="19">
        <f>ROUND(K654*L654,2)</f>
        <v>1085.53</v>
      </c>
    </row>
    <row r="655" spans="1:13" ht="0.9" customHeight="1" x14ac:dyDescent="0.3">
      <c r="A655" s="20"/>
      <c r="B655" s="20"/>
      <c r="C655" s="20"/>
      <c r="D655" s="35"/>
      <c r="E655" s="20"/>
      <c r="F655" s="20"/>
      <c r="G655" s="20"/>
      <c r="H655" s="20"/>
      <c r="I655" s="20"/>
      <c r="J655" s="20"/>
      <c r="K655" s="20"/>
      <c r="L655" s="20"/>
      <c r="M655" s="20"/>
    </row>
    <row r="656" spans="1:13" x14ac:dyDescent="0.3">
      <c r="A656" s="12" t="s">
        <v>624</v>
      </c>
      <c r="B656" s="13" t="s">
        <v>22</v>
      </c>
      <c r="C656" s="13" t="s">
        <v>42</v>
      </c>
      <c r="D656" s="24" t="s">
        <v>625</v>
      </c>
      <c r="E656" s="14"/>
      <c r="F656" s="14"/>
      <c r="G656" s="14"/>
      <c r="H656" s="14"/>
      <c r="I656" s="14"/>
      <c r="J656" s="14"/>
      <c r="K656" s="15">
        <f>K659</f>
        <v>1</v>
      </c>
      <c r="L656" s="15">
        <f>L659</f>
        <v>1169.03</v>
      </c>
      <c r="M656" s="15">
        <f>M659</f>
        <v>1169.03</v>
      </c>
    </row>
    <row r="657" spans="1:13" ht="51" x14ac:dyDescent="0.3">
      <c r="A657" s="14"/>
      <c r="B657" s="14"/>
      <c r="C657" s="14"/>
      <c r="D657" s="24" t="s">
        <v>626</v>
      </c>
      <c r="E657" s="14"/>
      <c r="F657" s="14"/>
      <c r="G657" s="14"/>
      <c r="H657" s="14"/>
      <c r="I657" s="14"/>
      <c r="J657" s="14"/>
      <c r="K657" s="14"/>
      <c r="L657" s="14"/>
      <c r="M657" s="14"/>
    </row>
    <row r="658" spans="1:13" x14ac:dyDescent="0.3">
      <c r="A658" s="14"/>
      <c r="B658" s="14"/>
      <c r="C658" s="14"/>
      <c r="D658" s="34"/>
      <c r="E658" s="13" t="s">
        <v>525</v>
      </c>
      <c r="F658" s="16">
        <v>1</v>
      </c>
      <c r="G658" s="17">
        <v>0</v>
      </c>
      <c r="H658" s="17">
        <v>0</v>
      </c>
      <c r="I658" s="17">
        <v>0</v>
      </c>
      <c r="J658" s="15">
        <f>OR(F658&lt;&gt;0,G658&lt;&gt;0,H658&lt;&gt;0,I658&lt;&gt;0)*(F658 + (F658 = 0))*(G658 + (G658 = 0))*(H658 + (H658 = 0))*(I658 + (I658 = 0))</f>
        <v>1</v>
      </c>
      <c r="K658" s="14"/>
      <c r="L658" s="14"/>
      <c r="M658" s="14"/>
    </row>
    <row r="659" spans="1:13" x14ac:dyDescent="0.3">
      <c r="A659" s="14"/>
      <c r="B659" s="14"/>
      <c r="C659" s="14"/>
      <c r="D659" s="34"/>
      <c r="E659" s="14"/>
      <c r="F659" s="14"/>
      <c r="G659" s="14"/>
      <c r="H659" s="14"/>
      <c r="I659" s="14"/>
      <c r="J659" s="18" t="s">
        <v>627</v>
      </c>
      <c r="K659" s="19">
        <f>J658</f>
        <v>1</v>
      </c>
      <c r="L659" s="17">
        <v>1169.03</v>
      </c>
      <c r="M659" s="19">
        <f>ROUND(K659*L659,2)</f>
        <v>1169.03</v>
      </c>
    </row>
    <row r="660" spans="1:13" ht="0.9" customHeight="1" x14ac:dyDescent="0.3">
      <c r="A660" s="20"/>
      <c r="B660" s="20"/>
      <c r="C660" s="20"/>
      <c r="D660" s="35"/>
      <c r="E660" s="20"/>
      <c r="F660" s="20"/>
      <c r="G660" s="20"/>
      <c r="H660" s="20"/>
      <c r="I660" s="20"/>
      <c r="J660" s="20"/>
      <c r="K660" s="20"/>
      <c r="L660" s="20"/>
      <c r="M660" s="20"/>
    </row>
    <row r="661" spans="1:13" x14ac:dyDescent="0.3">
      <c r="A661" s="14"/>
      <c r="B661" s="14"/>
      <c r="C661" s="14"/>
      <c r="D661" s="34"/>
      <c r="E661" s="14"/>
      <c r="F661" s="14"/>
      <c r="G661" s="14"/>
      <c r="H661" s="14"/>
      <c r="I661" s="14"/>
      <c r="J661" s="18" t="s">
        <v>628</v>
      </c>
      <c r="K661" s="17">
        <v>1</v>
      </c>
      <c r="L661" s="19">
        <f>M651+M656</f>
        <v>2254.56</v>
      </c>
      <c r="M661" s="19">
        <f>ROUND(K661*L661,2)</f>
        <v>2254.56</v>
      </c>
    </row>
    <row r="662" spans="1:13" ht="0.9" customHeight="1" x14ac:dyDescent="0.3">
      <c r="A662" s="20"/>
      <c r="B662" s="20"/>
      <c r="C662" s="20"/>
      <c r="D662" s="35"/>
      <c r="E662" s="20"/>
      <c r="F662" s="20"/>
      <c r="G662" s="20"/>
      <c r="H662" s="20"/>
      <c r="I662" s="20"/>
      <c r="J662" s="20"/>
      <c r="K662" s="20"/>
      <c r="L662" s="20"/>
      <c r="M662" s="20"/>
    </row>
    <row r="663" spans="1:13" x14ac:dyDescent="0.3">
      <c r="A663" s="14"/>
      <c r="B663" s="14"/>
      <c r="C663" s="14"/>
      <c r="D663" s="34"/>
      <c r="E663" s="14"/>
      <c r="F663" s="14"/>
      <c r="G663" s="14"/>
      <c r="H663" s="14"/>
      <c r="I663" s="14"/>
      <c r="J663" s="18" t="s">
        <v>629</v>
      </c>
      <c r="K663" s="17">
        <v>1</v>
      </c>
      <c r="L663" s="19">
        <f>M556+M576+M629+M650</f>
        <v>12498.96</v>
      </c>
      <c r="M663" s="19">
        <f>ROUND(K663*L663,2)</f>
        <v>12498.96</v>
      </c>
    </row>
    <row r="664" spans="1:13" ht="0.9" customHeight="1" x14ac:dyDescent="0.3">
      <c r="A664" s="20"/>
      <c r="B664" s="20"/>
      <c r="C664" s="20"/>
      <c r="D664" s="35"/>
      <c r="E664" s="20"/>
      <c r="F664" s="20"/>
      <c r="G664" s="20"/>
      <c r="H664" s="20"/>
      <c r="I664" s="20"/>
      <c r="J664" s="20"/>
      <c r="K664" s="20"/>
      <c r="L664" s="20"/>
      <c r="M664" s="20"/>
    </row>
    <row r="665" spans="1:13" x14ac:dyDescent="0.3">
      <c r="A665" s="9" t="s">
        <v>630</v>
      </c>
      <c r="B665" s="9" t="s">
        <v>16</v>
      </c>
      <c r="C665" s="9" t="s">
        <v>17</v>
      </c>
      <c r="D665" s="33" t="s">
        <v>631</v>
      </c>
      <c r="E665" s="10"/>
      <c r="F665" s="10"/>
      <c r="G665" s="10"/>
      <c r="H665" s="10"/>
      <c r="I665" s="10"/>
      <c r="J665" s="10"/>
      <c r="K665" s="11">
        <f>K950</f>
        <v>1</v>
      </c>
      <c r="L665" s="11">
        <f>L950</f>
        <v>40042.629999999997</v>
      </c>
      <c r="M665" s="11">
        <f>M950</f>
        <v>40042.629999999997</v>
      </c>
    </row>
    <row r="666" spans="1:13" x14ac:dyDescent="0.3">
      <c r="A666" s="21" t="s">
        <v>632</v>
      </c>
      <c r="B666" s="21" t="s">
        <v>16</v>
      </c>
      <c r="C666" s="21" t="s">
        <v>17</v>
      </c>
      <c r="D666" s="36" t="s">
        <v>633</v>
      </c>
      <c r="E666" s="22"/>
      <c r="F666" s="22"/>
      <c r="G666" s="22"/>
      <c r="H666" s="22"/>
      <c r="I666" s="22"/>
      <c r="J666" s="22"/>
      <c r="K666" s="23">
        <f>K715</f>
        <v>1</v>
      </c>
      <c r="L666" s="23">
        <f>L715</f>
        <v>4044.74</v>
      </c>
      <c r="M666" s="23">
        <f>M715</f>
        <v>4044.74</v>
      </c>
    </row>
    <row r="667" spans="1:13" x14ac:dyDescent="0.3">
      <c r="A667" s="12" t="s">
        <v>634</v>
      </c>
      <c r="B667" s="13" t="s">
        <v>22</v>
      </c>
      <c r="C667" s="13" t="s">
        <v>42</v>
      </c>
      <c r="D667" s="24" t="s">
        <v>635</v>
      </c>
      <c r="E667" s="14"/>
      <c r="F667" s="14"/>
      <c r="G667" s="14"/>
      <c r="H667" s="14"/>
      <c r="I667" s="14"/>
      <c r="J667" s="14"/>
      <c r="K667" s="15">
        <f>K670</f>
        <v>79</v>
      </c>
      <c r="L667" s="15">
        <f>L670</f>
        <v>27.83</v>
      </c>
      <c r="M667" s="15">
        <f>M670</f>
        <v>2198.5700000000002</v>
      </c>
    </row>
    <row r="668" spans="1:13" ht="122.4" x14ac:dyDescent="0.3">
      <c r="A668" s="14"/>
      <c r="B668" s="14"/>
      <c r="C668" s="14"/>
      <c r="D668" s="24" t="s">
        <v>636</v>
      </c>
      <c r="E668" s="14"/>
      <c r="F668" s="14"/>
      <c r="G668" s="14"/>
      <c r="H668" s="14"/>
      <c r="I668" s="14"/>
      <c r="J668" s="14"/>
      <c r="K668" s="14"/>
      <c r="L668" s="14"/>
      <c r="M668" s="14"/>
    </row>
    <row r="669" spans="1:13" x14ac:dyDescent="0.3">
      <c r="A669" s="14"/>
      <c r="B669" s="14"/>
      <c r="C669" s="14"/>
      <c r="D669" s="34"/>
      <c r="E669" s="13" t="s">
        <v>351</v>
      </c>
      <c r="F669" s="16">
        <v>79</v>
      </c>
      <c r="G669" s="17">
        <v>0</v>
      </c>
      <c r="H669" s="17">
        <v>0</v>
      </c>
      <c r="I669" s="17">
        <v>0</v>
      </c>
      <c r="J669" s="15">
        <f>OR(F669&lt;&gt;0,G669&lt;&gt;0,H669&lt;&gt;0,I669&lt;&gt;0)*(F669 + (F669 = 0))*(G669 + (G669 = 0))*(H669 + (H669 = 0))*(I669 + (I669 = 0))</f>
        <v>79</v>
      </c>
      <c r="K669" s="14"/>
      <c r="L669" s="14"/>
      <c r="M669" s="14"/>
    </row>
    <row r="670" spans="1:13" x14ac:dyDescent="0.3">
      <c r="A670" s="14"/>
      <c r="B670" s="14"/>
      <c r="C670" s="14"/>
      <c r="D670" s="34"/>
      <c r="E670" s="14"/>
      <c r="F670" s="14"/>
      <c r="G670" s="14"/>
      <c r="H670" s="14"/>
      <c r="I670" s="14"/>
      <c r="J670" s="18" t="s">
        <v>637</v>
      </c>
      <c r="K670" s="19">
        <f>J669</f>
        <v>79</v>
      </c>
      <c r="L670" s="17">
        <v>27.83</v>
      </c>
      <c r="M670" s="19">
        <f>ROUND(K670*L670,2)</f>
        <v>2198.5700000000002</v>
      </c>
    </row>
    <row r="671" spans="1:13" ht="0.9" customHeight="1" x14ac:dyDescent="0.3">
      <c r="A671" s="20"/>
      <c r="B671" s="20"/>
      <c r="C671" s="20"/>
      <c r="D671" s="35"/>
      <c r="E671" s="20"/>
      <c r="F671" s="20"/>
      <c r="G671" s="20"/>
      <c r="H671" s="20"/>
      <c r="I671" s="20"/>
      <c r="J671" s="20"/>
      <c r="K671" s="20"/>
      <c r="L671" s="20"/>
      <c r="M671" s="20"/>
    </row>
    <row r="672" spans="1:13" x14ac:dyDescent="0.3">
      <c r="A672" s="12" t="s">
        <v>638</v>
      </c>
      <c r="B672" s="13" t="s">
        <v>22</v>
      </c>
      <c r="C672" s="13" t="s">
        <v>42</v>
      </c>
      <c r="D672" s="24" t="s">
        <v>639</v>
      </c>
      <c r="E672" s="14"/>
      <c r="F672" s="14"/>
      <c r="G672" s="14"/>
      <c r="H672" s="14"/>
      <c r="I672" s="14"/>
      <c r="J672" s="14"/>
      <c r="K672" s="15">
        <f>K680</f>
        <v>18</v>
      </c>
      <c r="L672" s="15">
        <f>L680</f>
        <v>27.83</v>
      </c>
      <c r="M672" s="15">
        <f>M680</f>
        <v>500.94</v>
      </c>
    </row>
    <row r="673" spans="1:13" ht="102" x14ac:dyDescent="0.3">
      <c r="A673" s="14"/>
      <c r="B673" s="14"/>
      <c r="C673" s="14"/>
      <c r="D673" s="24" t="s">
        <v>640</v>
      </c>
      <c r="E673" s="14"/>
      <c r="F673" s="14"/>
      <c r="G673" s="14"/>
      <c r="H673" s="14"/>
      <c r="I673" s="14"/>
      <c r="J673" s="14"/>
      <c r="K673" s="14"/>
      <c r="L673" s="14"/>
      <c r="M673" s="14"/>
    </row>
    <row r="674" spans="1:13" x14ac:dyDescent="0.3">
      <c r="A674" s="14"/>
      <c r="B674" s="14"/>
      <c r="C674" s="14"/>
      <c r="D674" s="34"/>
      <c r="E674" s="13" t="s">
        <v>181</v>
      </c>
      <c r="F674" s="16">
        <v>11</v>
      </c>
      <c r="G674" s="17">
        <v>0</v>
      </c>
      <c r="H674" s="17">
        <v>0</v>
      </c>
      <c r="I674" s="17">
        <v>0</v>
      </c>
      <c r="J674" s="15">
        <f t="shared" ref="J674:J679" si="1">OR(F674&lt;&gt;0,G674&lt;&gt;0,H674&lt;&gt;0,I674&lt;&gt;0)*(F674 + (F674 = 0))*(G674 + (G674 = 0))*(H674 + (H674 = 0))*(I674 + (I674 = 0))</f>
        <v>11</v>
      </c>
      <c r="K674" s="14"/>
      <c r="L674" s="14"/>
      <c r="M674" s="14"/>
    </row>
    <row r="675" spans="1:13" x14ac:dyDescent="0.3">
      <c r="A675" s="14"/>
      <c r="B675" s="14"/>
      <c r="C675" s="14"/>
      <c r="D675" s="34"/>
      <c r="E675" s="13" t="s">
        <v>641</v>
      </c>
      <c r="F675" s="16">
        <v>1</v>
      </c>
      <c r="G675" s="17">
        <v>0</v>
      </c>
      <c r="H675" s="17">
        <v>0</v>
      </c>
      <c r="I675" s="17">
        <v>0</v>
      </c>
      <c r="J675" s="15">
        <f t="shared" si="1"/>
        <v>1</v>
      </c>
      <c r="K675" s="14"/>
      <c r="L675" s="14"/>
      <c r="M675" s="14"/>
    </row>
    <row r="676" spans="1:13" x14ac:dyDescent="0.3">
      <c r="A676" s="14"/>
      <c r="B676" s="14"/>
      <c r="C676" s="14"/>
      <c r="D676" s="34"/>
      <c r="E676" s="13" t="s">
        <v>642</v>
      </c>
      <c r="F676" s="16">
        <v>1</v>
      </c>
      <c r="G676" s="17">
        <v>0</v>
      </c>
      <c r="H676" s="17">
        <v>0</v>
      </c>
      <c r="I676" s="17">
        <v>0</v>
      </c>
      <c r="J676" s="15">
        <f t="shared" si="1"/>
        <v>1</v>
      </c>
      <c r="K676" s="14"/>
      <c r="L676" s="14"/>
      <c r="M676" s="14"/>
    </row>
    <row r="677" spans="1:13" x14ac:dyDescent="0.3">
      <c r="A677" s="14"/>
      <c r="B677" s="14"/>
      <c r="C677" s="14"/>
      <c r="D677" s="34"/>
      <c r="E677" s="13" t="s">
        <v>394</v>
      </c>
      <c r="F677" s="16">
        <v>2</v>
      </c>
      <c r="G677" s="17">
        <v>0</v>
      </c>
      <c r="H677" s="17">
        <v>0</v>
      </c>
      <c r="I677" s="17">
        <v>0</v>
      </c>
      <c r="J677" s="15">
        <f t="shared" si="1"/>
        <v>2</v>
      </c>
      <c r="K677" s="14"/>
      <c r="L677" s="14"/>
      <c r="M677" s="14"/>
    </row>
    <row r="678" spans="1:13" x14ac:dyDescent="0.3">
      <c r="A678" s="14"/>
      <c r="B678" s="14"/>
      <c r="C678" s="14"/>
      <c r="D678" s="34"/>
      <c r="E678" s="13" t="s">
        <v>643</v>
      </c>
      <c r="F678" s="16">
        <v>2</v>
      </c>
      <c r="G678" s="17">
        <v>0</v>
      </c>
      <c r="H678" s="17">
        <v>0</v>
      </c>
      <c r="I678" s="17">
        <v>0</v>
      </c>
      <c r="J678" s="15">
        <f t="shared" si="1"/>
        <v>2</v>
      </c>
      <c r="K678" s="14"/>
      <c r="L678" s="14"/>
      <c r="M678" s="14"/>
    </row>
    <row r="679" spans="1:13" x14ac:dyDescent="0.3">
      <c r="A679" s="14"/>
      <c r="B679" s="14"/>
      <c r="C679" s="14"/>
      <c r="D679" s="34"/>
      <c r="E679" s="13" t="s">
        <v>644</v>
      </c>
      <c r="F679" s="16">
        <v>1</v>
      </c>
      <c r="G679" s="17">
        <v>0</v>
      </c>
      <c r="H679" s="17">
        <v>0</v>
      </c>
      <c r="I679" s="17">
        <v>0</v>
      </c>
      <c r="J679" s="15">
        <f t="shared" si="1"/>
        <v>1</v>
      </c>
      <c r="K679" s="14"/>
      <c r="L679" s="14"/>
      <c r="M679" s="14"/>
    </row>
    <row r="680" spans="1:13" x14ac:dyDescent="0.3">
      <c r="A680" s="14"/>
      <c r="B680" s="14"/>
      <c r="C680" s="14"/>
      <c r="D680" s="34"/>
      <c r="E680" s="14"/>
      <c r="F680" s="14"/>
      <c r="G680" s="14"/>
      <c r="H680" s="14"/>
      <c r="I680" s="14"/>
      <c r="J680" s="18" t="s">
        <v>645</v>
      </c>
      <c r="K680" s="19">
        <f>SUM(J674:J679)</f>
        <v>18</v>
      </c>
      <c r="L680" s="17">
        <v>27.83</v>
      </c>
      <c r="M680" s="19">
        <f>ROUND(K680*L680,2)</f>
        <v>500.94</v>
      </c>
    </row>
    <row r="681" spans="1:13" ht="0.9" customHeight="1" x14ac:dyDescent="0.3">
      <c r="A681" s="20"/>
      <c r="B681" s="20"/>
      <c r="C681" s="20"/>
      <c r="D681" s="35"/>
      <c r="E681" s="20"/>
      <c r="F681" s="20"/>
      <c r="G681" s="20"/>
      <c r="H681" s="20"/>
      <c r="I681" s="20"/>
      <c r="J681" s="20"/>
      <c r="K681" s="20"/>
      <c r="L681" s="20"/>
      <c r="M681" s="20"/>
    </row>
    <row r="682" spans="1:13" x14ac:dyDescent="0.3">
      <c r="A682" s="12" t="s">
        <v>646</v>
      </c>
      <c r="B682" s="13" t="s">
        <v>22</v>
      </c>
      <c r="C682" s="13" t="s">
        <v>42</v>
      </c>
      <c r="D682" s="24" t="s">
        <v>647</v>
      </c>
      <c r="E682" s="14"/>
      <c r="F682" s="14"/>
      <c r="G682" s="14"/>
      <c r="H682" s="14"/>
      <c r="I682" s="14"/>
      <c r="J682" s="14"/>
      <c r="K682" s="15">
        <f>K685</f>
        <v>2</v>
      </c>
      <c r="L682" s="15">
        <f>L685</f>
        <v>27.83</v>
      </c>
      <c r="M682" s="15">
        <f>M685</f>
        <v>55.66</v>
      </c>
    </row>
    <row r="683" spans="1:13" ht="81.599999999999994" x14ac:dyDescent="0.3">
      <c r="A683" s="14"/>
      <c r="B683" s="14"/>
      <c r="C683" s="14"/>
      <c r="D683" s="24" t="s">
        <v>648</v>
      </c>
      <c r="E683" s="14"/>
      <c r="F683" s="14"/>
      <c r="G683" s="14"/>
      <c r="H683" s="14"/>
      <c r="I683" s="14"/>
      <c r="J683" s="14"/>
      <c r="K683" s="14"/>
      <c r="L683" s="14"/>
      <c r="M683" s="14"/>
    </row>
    <row r="684" spans="1:13" x14ac:dyDescent="0.3">
      <c r="A684" s="14"/>
      <c r="B684" s="14"/>
      <c r="C684" s="14"/>
      <c r="D684" s="34"/>
      <c r="E684" s="13" t="s">
        <v>281</v>
      </c>
      <c r="F684" s="16">
        <v>2</v>
      </c>
      <c r="G684" s="17">
        <v>0</v>
      </c>
      <c r="H684" s="17">
        <v>0</v>
      </c>
      <c r="I684" s="17">
        <v>0</v>
      </c>
      <c r="J684" s="15">
        <f>OR(F684&lt;&gt;0,G684&lt;&gt;0,H684&lt;&gt;0,I684&lt;&gt;0)*(F684 + (F684 = 0))*(G684 + (G684 = 0))*(H684 + (H684 = 0))*(I684 + (I684 = 0))</f>
        <v>2</v>
      </c>
      <c r="K684" s="14"/>
      <c r="L684" s="14"/>
      <c r="M684" s="14"/>
    </row>
    <row r="685" spans="1:13" x14ac:dyDescent="0.3">
      <c r="A685" s="14"/>
      <c r="B685" s="14"/>
      <c r="C685" s="14"/>
      <c r="D685" s="34"/>
      <c r="E685" s="14"/>
      <c r="F685" s="14"/>
      <c r="G685" s="14"/>
      <c r="H685" s="14"/>
      <c r="I685" s="14"/>
      <c r="J685" s="18" t="s">
        <v>649</v>
      </c>
      <c r="K685" s="19">
        <f>J684</f>
        <v>2</v>
      </c>
      <c r="L685" s="17">
        <v>27.83</v>
      </c>
      <c r="M685" s="19">
        <f>ROUND(K685*L685,2)</f>
        <v>55.66</v>
      </c>
    </row>
    <row r="686" spans="1:13" ht="0.9" customHeight="1" x14ac:dyDescent="0.3">
      <c r="A686" s="20"/>
      <c r="B686" s="20"/>
      <c r="C686" s="20"/>
      <c r="D686" s="35"/>
      <c r="E686" s="20"/>
      <c r="F686" s="20"/>
      <c r="G686" s="20"/>
      <c r="H686" s="20"/>
      <c r="I686" s="20"/>
      <c r="J686" s="20"/>
      <c r="K686" s="20"/>
      <c r="L686" s="20"/>
      <c r="M686" s="20"/>
    </row>
    <row r="687" spans="1:13" x14ac:dyDescent="0.3">
      <c r="A687" s="12" t="s">
        <v>650</v>
      </c>
      <c r="B687" s="13" t="s">
        <v>22</v>
      </c>
      <c r="C687" s="13" t="s">
        <v>42</v>
      </c>
      <c r="D687" s="24" t="s">
        <v>651</v>
      </c>
      <c r="E687" s="14"/>
      <c r="F687" s="14"/>
      <c r="G687" s="14"/>
      <c r="H687" s="14"/>
      <c r="I687" s="14"/>
      <c r="J687" s="14"/>
      <c r="K687" s="15">
        <f>K691</f>
        <v>15</v>
      </c>
      <c r="L687" s="15">
        <f>L691</f>
        <v>22.89</v>
      </c>
      <c r="M687" s="15">
        <f>M691</f>
        <v>343.35</v>
      </c>
    </row>
    <row r="688" spans="1:13" ht="102" x14ac:dyDescent="0.3">
      <c r="A688" s="14"/>
      <c r="B688" s="14"/>
      <c r="C688" s="14"/>
      <c r="D688" s="24" t="s">
        <v>652</v>
      </c>
      <c r="E688" s="14"/>
      <c r="F688" s="14"/>
      <c r="G688" s="14"/>
      <c r="H688" s="14"/>
      <c r="I688" s="14"/>
      <c r="J688" s="14"/>
      <c r="K688" s="14"/>
      <c r="L688" s="14"/>
      <c r="M688" s="14"/>
    </row>
    <row r="689" spans="1:13" x14ac:dyDescent="0.3">
      <c r="A689" s="14"/>
      <c r="B689" s="14"/>
      <c r="C689" s="14"/>
      <c r="D689" s="34"/>
      <c r="E689" s="13" t="s">
        <v>377</v>
      </c>
      <c r="F689" s="16">
        <v>5</v>
      </c>
      <c r="G689" s="17">
        <v>0</v>
      </c>
      <c r="H689" s="17">
        <v>0</v>
      </c>
      <c r="I689" s="17">
        <v>0</v>
      </c>
      <c r="J689" s="15">
        <f>OR(F689&lt;&gt;0,G689&lt;&gt;0,H689&lt;&gt;0,I689&lt;&gt;0)*(F689 + (F689 = 0))*(G689 + (G689 = 0))*(H689 + (H689 = 0))*(I689 + (I689 = 0))</f>
        <v>5</v>
      </c>
      <c r="K689" s="14"/>
      <c r="L689" s="14"/>
      <c r="M689" s="14"/>
    </row>
    <row r="690" spans="1:13" x14ac:dyDescent="0.3">
      <c r="A690" s="14"/>
      <c r="B690" s="14"/>
      <c r="C690" s="14"/>
      <c r="D690" s="34"/>
      <c r="E690" s="13" t="s">
        <v>653</v>
      </c>
      <c r="F690" s="16">
        <v>10</v>
      </c>
      <c r="G690" s="17">
        <v>0</v>
      </c>
      <c r="H690" s="17">
        <v>0</v>
      </c>
      <c r="I690" s="17">
        <v>0</v>
      </c>
      <c r="J690" s="15">
        <f>OR(F690&lt;&gt;0,G690&lt;&gt;0,H690&lt;&gt;0,I690&lt;&gt;0)*(F690 + (F690 = 0))*(G690 + (G690 = 0))*(H690 + (H690 = 0))*(I690 + (I690 = 0))</f>
        <v>10</v>
      </c>
      <c r="K690" s="14"/>
      <c r="L690" s="14"/>
      <c r="M690" s="14"/>
    </row>
    <row r="691" spans="1:13" x14ac:dyDescent="0.3">
      <c r="A691" s="14"/>
      <c r="B691" s="14"/>
      <c r="C691" s="14"/>
      <c r="D691" s="34"/>
      <c r="E691" s="14"/>
      <c r="F691" s="14"/>
      <c r="G691" s="14"/>
      <c r="H691" s="14"/>
      <c r="I691" s="14"/>
      <c r="J691" s="18" t="s">
        <v>654</v>
      </c>
      <c r="K691" s="19">
        <f>SUM(J689:J690)</f>
        <v>15</v>
      </c>
      <c r="L691" s="17">
        <v>22.89</v>
      </c>
      <c r="M691" s="19">
        <f>ROUND(K691*L691,2)</f>
        <v>343.35</v>
      </c>
    </row>
    <row r="692" spans="1:13" ht="0.9" customHeight="1" x14ac:dyDescent="0.3">
      <c r="A692" s="20"/>
      <c r="B692" s="20"/>
      <c r="C692" s="20"/>
      <c r="D692" s="35"/>
      <c r="E692" s="20"/>
      <c r="F692" s="20"/>
      <c r="G692" s="20"/>
      <c r="H692" s="20"/>
      <c r="I692" s="20"/>
      <c r="J692" s="20"/>
      <c r="K692" s="20"/>
      <c r="L692" s="20"/>
      <c r="M692" s="20"/>
    </row>
    <row r="693" spans="1:13" x14ac:dyDescent="0.3">
      <c r="A693" s="12" t="s">
        <v>655</v>
      </c>
      <c r="B693" s="13" t="s">
        <v>22</v>
      </c>
      <c r="C693" s="13" t="s">
        <v>42</v>
      </c>
      <c r="D693" s="24" t="s">
        <v>656</v>
      </c>
      <c r="E693" s="14"/>
      <c r="F693" s="14"/>
      <c r="G693" s="14"/>
      <c r="H693" s="14"/>
      <c r="I693" s="14"/>
      <c r="J693" s="14"/>
      <c r="K693" s="15">
        <f>K699</f>
        <v>4</v>
      </c>
      <c r="L693" s="15">
        <f>L699</f>
        <v>27.83</v>
      </c>
      <c r="M693" s="15">
        <f>M699</f>
        <v>111.32</v>
      </c>
    </row>
    <row r="694" spans="1:13" ht="61.2" x14ac:dyDescent="0.3">
      <c r="A694" s="14"/>
      <c r="B694" s="14"/>
      <c r="C694" s="14"/>
      <c r="D694" s="24" t="s">
        <v>657</v>
      </c>
      <c r="E694" s="14"/>
      <c r="F694" s="14"/>
      <c r="G694" s="14"/>
      <c r="H694" s="14"/>
      <c r="I694" s="14"/>
      <c r="J694" s="14"/>
      <c r="K694" s="14"/>
      <c r="L694" s="14"/>
      <c r="M694" s="14"/>
    </row>
    <row r="695" spans="1:13" x14ac:dyDescent="0.3">
      <c r="A695" s="14"/>
      <c r="B695" s="14"/>
      <c r="C695" s="14"/>
      <c r="D695" s="34"/>
      <c r="E695" s="13" t="s">
        <v>644</v>
      </c>
      <c r="F695" s="16">
        <v>1</v>
      </c>
      <c r="G695" s="17">
        <v>0</v>
      </c>
      <c r="H695" s="17">
        <v>0</v>
      </c>
      <c r="I695" s="17">
        <v>0</v>
      </c>
      <c r="J695" s="15">
        <f>OR(F695&lt;&gt;0,G695&lt;&gt;0,H695&lt;&gt;0,I695&lt;&gt;0)*(F695 + (F695 = 0))*(G695 + (G695 = 0))*(H695 + (H695 = 0))*(I695 + (I695 = 0))</f>
        <v>1</v>
      </c>
      <c r="K695" s="14"/>
      <c r="L695" s="14"/>
      <c r="M695" s="14"/>
    </row>
    <row r="696" spans="1:13" x14ac:dyDescent="0.3">
      <c r="A696" s="14"/>
      <c r="B696" s="14"/>
      <c r="C696" s="14"/>
      <c r="D696" s="34"/>
      <c r="E696" s="13" t="s">
        <v>658</v>
      </c>
      <c r="F696" s="16">
        <v>1</v>
      </c>
      <c r="G696" s="17">
        <v>0</v>
      </c>
      <c r="H696" s="17">
        <v>0</v>
      </c>
      <c r="I696" s="17">
        <v>0</v>
      </c>
      <c r="J696" s="15">
        <f>OR(F696&lt;&gt;0,G696&lt;&gt;0,H696&lt;&gt;0,I696&lt;&gt;0)*(F696 + (F696 = 0))*(G696 + (G696 = 0))*(H696 + (H696 = 0))*(I696 + (I696 = 0))</f>
        <v>1</v>
      </c>
      <c r="K696" s="14"/>
      <c r="L696" s="14"/>
      <c r="M696" s="14"/>
    </row>
    <row r="697" spans="1:13" x14ac:dyDescent="0.3">
      <c r="A697" s="14"/>
      <c r="B697" s="14"/>
      <c r="C697" s="14"/>
      <c r="D697" s="34"/>
      <c r="E697" s="13" t="s">
        <v>659</v>
      </c>
      <c r="F697" s="16">
        <v>1</v>
      </c>
      <c r="G697" s="17">
        <v>0</v>
      </c>
      <c r="H697" s="17">
        <v>0</v>
      </c>
      <c r="I697" s="17">
        <v>0</v>
      </c>
      <c r="J697" s="15">
        <f>OR(F697&lt;&gt;0,G697&lt;&gt;0,H697&lt;&gt;0,I697&lt;&gt;0)*(F697 + (F697 = 0))*(G697 + (G697 = 0))*(H697 + (H697 = 0))*(I697 + (I697 = 0))</f>
        <v>1</v>
      </c>
      <c r="K697" s="14"/>
      <c r="L697" s="14"/>
      <c r="M697" s="14"/>
    </row>
    <row r="698" spans="1:13" x14ac:dyDescent="0.3">
      <c r="A698" s="14"/>
      <c r="B698" s="14"/>
      <c r="C698" s="14"/>
      <c r="D698" s="34"/>
      <c r="E698" s="13" t="s">
        <v>660</v>
      </c>
      <c r="F698" s="16">
        <v>1</v>
      </c>
      <c r="G698" s="17">
        <v>0</v>
      </c>
      <c r="H698" s="17">
        <v>0</v>
      </c>
      <c r="I698" s="17">
        <v>0</v>
      </c>
      <c r="J698" s="15">
        <f>OR(F698&lt;&gt;0,G698&lt;&gt;0,H698&lt;&gt;0,I698&lt;&gt;0)*(F698 + (F698 = 0))*(G698 + (G698 = 0))*(H698 + (H698 = 0))*(I698 + (I698 = 0))</f>
        <v>1</v>
      </c>
      <c r="K698" s="14"/>
      <c r="L698" s="14"/>
      <c r="M698" s="14"/>
    </row>
    <row r="699" spans="1:13" x14ac:dyDescent="0.3">
      <c r="A699" s="14"/>
      <c r="B699" s="14"/>
      <c r="C699" s="14"/>
      <c r="D699" s="34"/>
      <c r="E699" s="14"/>
      <c r="F699" s="14"/>
      <c r="G699" s="14"/>
      <c r="H699" s="14"/>
      <c r="I699" s="14"/>
      <c r="J699" s="18" t="s">
        <v>661</v>
      </c>
      <c r="K699" s="19">
        <f>SUM(J695:J698)</f>
        <v>4</v>
      </c>
      <c r="L699" s="17">
        <v>27.83</v>
      </c>
      <c r="M699" s="19">
        <f>ROUND(K699*L699,2)</f>
        <v>111.32</v>
      </c>
    </row>
    <row r="700" spans="1:13" ht="0.9" customHeight="1" x14ac:dyDescent="0.3">
      <c r="A700" s="20"/>
      <c r="B700" s="20"/>
      <c r="C700" s="20"/>
      <c r="D700" s="35"/>
      <c r="E700" s="20"/>
      <c r="F700" s="20"/>
      <c r="G700" s="20"/>
      <c r="H700" s="20"/>
      <c r="I700" s="20"/>
      <c r="J700" s="20"/>
      <c r="K700" s="20"/>
      <c r="L700" s="20"/>
      <c r="M700" s="20"/>
    </row>
    <row r="701" spans="1:13" x14ac:dyDescent="0.3">
      <c r="A701" s="12" t="s">
        <v>662</v>
      </c>
      <c r="B701" s="13" t="s">
        <v>22</v>
      </c>
      <c r="C701" s="13" t="s">
        <v>42</v>
      </c>
      <c r="D701" s="24" t="s">
        <v>663</v>
      </c>
      <c r="E701" s="14"/>
      <c r="F701" s="14"/>
      <c r="G701" s="14"/>
      <c r="H701" s="14"/>
      <c r="I701" s="14"/>
      <c r="J701" s="14"/>
      <c r="K701" s="15">
        <f>K713</f>
        <v>30</v>
      </c>
      <c r="L701" s="15">
        <f>L713</f>
        <v>27.83</v>
      </c>
      <c r="M701" s="15">
        <f>M713</f>
        <v>834.9</v>
      </c>
    </row>
    <row r="702" spans="1:13" ht="71.400000000000006" x14ac:dyDescent="0.3">
      <c r="A702" s="14"/>
      <c r="B702" s="14"/>
      <c r="C702" s="14"/>
      <c r="D702" s="24" t="s">
        <v>664</v>
      </c>
      <c r="E702" s="14"/>
      <c r="F702" s="14"/>
      <c r="G702" s="14"/>
      <c r="H702" s="14"/>
      <c r="I702" s="14"/>
      <c r="J702" s="14"/>
      <c r="K702" s="14"/>
      <c r="L702" s="14"/>
      <c r="M702" s="14"/>
    </row>
    <row r="703" spans="1:13" x14ac:dyDescent="0.3">
      <c r="A703" s="14"/>
      <c r="B703" s="14"/>
      <c r="C703" s="14"/>
      <c r="D703" s="34"/>
      <c r="E703" s="13" t="s">
        <v>351</v>
      </c>
      <c r="F703" s="16">
        <v>16</v>
      </c>
      <c r="G703" s="17">
        <v>0</v>
      </c>
      <c r="H703" s="17">
        <v>0</v>
      </c>
      <c r="I703" s="17">
        <v>0</v>
      </c>
      <c r="J703" s="15">
        <f t="shared" ref="J703:J712" si="2">OR(F703&lt;&gt;0,G703&lt;&gt;0,H703&lt;&gt;0,I703&lt;&gt;0)*(F703 + (F703 = 0))*(G703 + (G703 = 0))*(H703 + (H703 = 0))*(I703 + (I703 = 0))</f>
        <v>16</v>
      </c>
      <c r="K703" s="14"/>
      <c r="L703" s="14"/>
      <c r="M703" s="14"/>
    </row>
    <row r="704" spans="1:13" x14ac:dyDescent="0.3">
      <c r="A704" s="14"/>
      <c r="B704" s="14"/>
      <c r="C704" s="14"/>
      <c r="D704" s="34"/>
      <c r="E704" s="13" t="s">
        <v>181</v>
      </c>
      <c r="F704" s="16">
        <v>6</v>
      </c>
      <c r="G704" s="17">
        <v>0</v>
      </c>
      <c r="H704" s="17">
        <v>0</v>
      </c>
      <c r="I704" s="17">
        <v>0</v>
      </c>
      <c r="J704" s="15">
        <f t="shared" si="2"/>
        <v>6</v>
      </c>
      <c r="K704" s="14"/>
      <c r="L704" s="14"/>
      <c r="M704" s="14"/>
    </row>
    <row r="705" spans="1:13" x14ac:dyDescent="0.3">
      <c r="A705" s="14"/>
      <c r="B705" s="14"/>
      <c r="C705" s="14"/>
      <c r="D705" s="34"/>
      <c r="E705" s="13" t="s">
        <v>658</v>
      </c>
      <c r="F705" s="16">
        <v>1</v>
      </c>
      <c r="G705" s="17">
        <v>0</v>
      </c>
      <c r="H705" s="17">
        <v>0</v>
      </c>
      <c r="I705" s="17">
        <v>0</v>
      </c>
      <c r="J705" s="15">
        <f t="shared" si="2"/>
        <v>1</v>
      </c>
      <c r="K705" s="14"/>
      <c r="L705" s="14"/>
      <c r="M705" s="14"/>
    </row>
    <row r="706" spans="1:13" x14ac:dyDescent="0.3">
      <c r="A706" s="14"/>
      <c r="B706" s="14"/>
      <c r="C706" s="14"/>
      <c r="D706" s="34"/>
      <c r="E706" s="13" t="s">
        <v>644</v>
      </c>
      <c r="F706" s="16">
        <v>1</v>
      </c>
      <c r="G706" s="17">
        <v>0</v>
      </c>
      <c r="H706" s="17">
        <v>0</v>
      </c>
      <c r="I706" s="17">
        <v>0</v>
      </c>
      <c r="J706" s="15">
        <f t="shared" si="2"/>
        <v>1</v>
      </c>
      <c r="K706" s="14"/>
      <c r="L706" s="14"/>
      <c r="M706" s="14"/>
    </row>
    <row r="707" spans="1:13" x14ac:dyDescent="0.3">
      <c r="A707" s="14"/>
      <c r="B707" s="14"/>
      <c r="C707" s="14"/>
      <c r="D707" s="34"/>
      <c r="E707" s="13" t="s">
        <v>659</v>
      </c>
      <c r="F707" s="16">
        <v>1</v>
      </c>
      <c r="G707" s="17">
        <v>0</v>
      </c>
      <c r="H707" s="17">
        <v>0</v>
      </c>
      <c r="I707" s="17">
        <v>0</v>
      </c>
      <c r="J707" s="15">
        <f t="shared" si="2"/>
        <v>1</v>
      </c>
      <c r="K707" s="14"/>
      <c r="L707" s="14"/>
      <c r="M707" s="14"/>
    </row>
    <row r="708" spans="1:13" x14ac:dyDescent="0.3">
      <c r="A708" s="14"/>
      <c r="B708" s="14"/>
      <c r="C708" s="14"/>
      <c r="D708" s="34"/>
      <c r="E708" s="13" t="s">
        <v>643</v>
      </c>
      <c r="F708" s="16">
        <v>1</v>
      </c>
      <c r="G708" s="17">
        <v>0</v>
      </c>
      <c r="H708" s="17">
        <v>0</v>
      </c>
      <c r="I708" s="17">
        <v>0</v>
      </c>
      <c r="J708" s="15">
        <f t="shared" si="2"/>
        <v>1</v>
      </c>
      <c r="K708" s="14"/>
      <c r="L708" s="14"/>
      <c r="M708" s="14"/>
    </row>
    <row r="709" spans="1:13" x14ac:dyDescent="0.3">
      <c r="A709" s="14"/>
      <c r="B709" s="14"/>
      <c r="C709" s="14"/>
      <c r="D709" s="34"/>
      <c r="E709" s="13" t="s">
        <v>665</v>
      </c>
      <c r="F709" s="16">
        <v>1</v>
      </c>
      <c r="G709" s="17">
        <v>0</v>
      </c>
      <c r="H709" s="17">
        <v>0</v>
      </c>
      <c r="I709" s="17">
        <v>0</v>
      </c>
      <c r="J709" s="15">
        <f t="shared" si="2"/>
        <v>1</v>
      </c>
      <c r="K709" s="14"/>
      <c r="L709" s="14"/>
      <c r="M709" s="14"/>
    </row>
    <row r="710" spans="1:13" x14ac:dyDescent="0.3">
      <c r="A710" s="14"/>
      <c r="B710" s="14"/>
      <c r="C710" s="14"/>
      <c r="D710" s="34"/>
      <c r="E710" s="13" t="s">
        <v>281</v>
      </c>
      <c r="F710" s="16">
        <v>1</v>
      </c>
      <c r="G710" s="17">
        <v>0</v>
      </c>
      <c r="H710" s="17">
        <v>0</v>
      </c>
      <c r="I710" s="17">
        <v>0</v>
      </c>
      <c r="J710" s="15">
        <f t="shared" si="2"/>
        <v>1</v>
      </c>
      <c r="K710" s="14"/>
      <c r="L710" s="14"/>
      <c r="M710" s="14"/>
    </row>
    <row r="711" spans="1:13" x14ac:dyDescent="0.3">
      <c r="A711" s="14"/>
      <c r="B711" s="14"/>
      <c r="C711" s="14"/>
      <c r="D711" s="34"/>
      <c r="E711" s="13" t="s">
        <v>641</v>
      </c>
      <c r="F711" s="16">
        <v>1</v>
      </c>
      <c r="G711" s="17">
        <v>0</v>
      </c>
      <c r="H711" s="17">
        <v>0</v>
      </c>
      <c r="I711" s="17">
        <v>0</v>
      </c>
      <c r="J711" s="15">
        <f t="shared" si="2"/>
        <v>1</v>
      </c>
      <c r="K711" s="14"/>
      <c r="L711" s="14"/>
      <c r="M711" s="14"/>
    </row>
    <row r="712" spans="1:13" x14ac:dyDescent="0.3">
      <c r="A712" s="14"/>
      <c r="B712" s="14"/>
      <c r="C712" s="14"/>
      <c r="D712" s="34"/>
      <c r="E712" s="13" t="s">
        <v>186</v>
      </c>
      <c r="F712" s="16">
        <v>1</v>
      </c>
      <c r="G712" s="17">
        <v>0</v>
      </c>
      <c r="H712" s="17">
        <v>0</v>
      </c>
      <c r="I712" s="17">
        <v>0</v>
      </c>
      <c r="J712" s="15">
        <f t="shared" si="2"/>
        <v>1</v>
      </c>
      <c r="K712" s="14"/>
      <c r="L712" s="14"/>
      <c r="M712" s="14"/>
    </row>
    <row r="713" spans="1:13" x14ac:dyDescent="0.3">
      <c r="A713" s="14"/>
      <c r="B713" s="14"/>
      <c r="C713" s="14"/>
      <c r="D713" s="34"/>
      <c r="E713" s="14"/>
      <c r="F713" s="14"/>
      <c r="G713" s="14"/>
      <c r="H713" s="14"/>
      <c r="I713" s="14"/>
      <c r="J713" s="18" t="s">
        <v>666</v>
      </c>
      <c r="K713" s="19">
        <f>SUM(J703:J712)</f>
        <v>30</v>
      </c>
      <c r="L713" s="17">
        <v>27.83</v>
      </c>
      <c r="M713" s="19">
        <f>ROUND(K713*L713,2)</f>
        <v>834.9</v>
      </c>
    </row>
    <row r="714" spans="1:13" ht="0.9" customHeight="1" x14ac:dyDescent="0.3">
      <c r="A714" s="20"/>
      <c r="B714" s="20"/>
      <c r="C714" s="20"/>
      <c r="D714" s="35"/>
      <c r="E714" s="20"/>
      <c r="F714" s="20"/>
      <c r="G714" s="20"/>
      <c r="H714" s="20"/>
      <c r="I714" s="20"/>
      <c r="J714" s="20"/>
      <c r="K714" s="20"/>
      <c r="L714" s="20"/>
      <c r="M714" s="20"/>
    </row>
    <row r="715" spans="1:13" x14ac:dyDescent="0.3">
      <c r="A715" s="14"/>
      <c r="B715" s="14"/>
      <c r="C715" s="14"/>
      <c r="D715" s="34"/>
      <c r="E715" s="14"/>
      <c r="F715" s="14"/>
      <c r="G715" s="14"/>
      <c r="H715" s="14"/>
      <c r="I715" s="14"/>
      <c r="J715" s="18" t="s">
        <v>667</v>
      </c>
      <c r="K715" s="17">
        <v>1</v>
      </c>
      <c r="L715" s="19">
        <f>M667+M672+M682+M687+M693+M701</f>
        <v>4044.74</v>
      </c>
      <c r="M715" s="19">
        <f>ROUND(K715*L715,2)</f>
        <v>4044.74</v>
      </c>
    </row>
    <row r="716" spans="1:13" ht="0.9" customHeight="1" x14ac:dyDescent="0.3">
      <c r="A716" s="20"/>
      <c r="B716" s="20"/>
      <c r="C716" s="20"/>
      <c r="D716" s="35"/>
      <c r="E716" s="20"/>
      <c r="F716" s="20"/>
      <c r="G716" s="20"/>
      <c r="H716" s="20"/>
      <c r="I716" s="20"/>
      <c r="J716" s="20"/>
      <c r="K716" s="20"/>
      <c r="L716" s="20"/>
      <c r="M716" s="20"/>
    </row>
    <row r="717" spans="1:13" x14ac:dyDescent="0.3">
      <c r="A717" s="21" t="s">
        <v>668</v>
      </c>
      <c r="B717" s="21" t="s">
        <v>16</v>
      </c>
      <c r="C717" s="21" t="s">
        <v>17</v>
      </c>
      <c r="D717" s="36" t="s">
        <v>669</v>
      </c>
      <c r="E717" s="22"/>
      <c r="F717" s="22"/>
      <c r="G717" s="22"/>
      <c r="H717" s="22"/>
      <c r="I717" s="22"/>
      <c r="J717" s="22"/>
      <c r="K717" s="23">
        <f>K876</f>
        <v>1</v>
      </c>
      <c r="L717" s="23">
        <f>L876</f>
        <v>29706.92</v>
      </c>
      <c r="M717" s="23">
        <f>M876</f>
        <v>29706.92</v>
      </c>
    </row>
    <row r="718" spans="1:13" x14ac:dyDescent="0.3">
      <c r="A718" s="12" t="s">
        <v>670</v>
      </c>
      <c r="B718" s="13" t="s">
        <v>22</v>
      </c>
      <c r="C718" s="13" t="s">
        <v>123</v>
      </c>
      <c r="D718" s="24" t="s">
        <v>671</v>
      </c>
      <c r="E718" s="14"/>
      <c r="F718" s="14"/>
      <c r="G718" s="14"/>
      <c r="H718" s="14"/>
      <c r="I718" s="14"/>
      <c r="J718" s="14"/>
      <c r="K718" s="15">
        <f>K721</f>
        <v>35</v>
      </c>
      <c r="L718" s="15">
        <f>L721</f>
        <v>42.39</v>
      </c>
      <c r="M718" s="15">
        <f>M721</f>
        <v>1483.65</v>
      </c>
    </row>
    <row r="719" spans="1:13" ht="81.599999999999994" x14ac:dyDescent="0.3">
      <c r="A719" s="14"/>
      <c r="B719" s="14"/>
      <c r="C719" s="14"/>
      <c r="D719" s="24" t="s">
        <v>672</v>
      </c>
      <c r="E719" s="14"/>
      <c r="F719" s="14"/>
      <c r="G719" s="14"/>
      <c r="H719" s="14"/>
      <c r="I719" s="14"/>
      <c r="J719" s="14"/>
      <c r="K719" s="14"/>
      <c r="L719" s="14"/>
      <c r="M719" s="14"/>
    </row>
    <row r="720" spans="1:13" x14ac:dyDescent="0.3">
      <c r="A720" s="14"/>
      <c r="B720" s="14"/>
      <c r="C720" s="14"/>
      <c r="D720" s="34"/>
      <c r="E720" s="13" t="s">
        <v>673</v>
      </c>
      <c r="F720" s="16">
        <v>35</v>
      </c>
      <c r="G720" s="17">
        <v>0</v>
      </c>
      <c r="H720" s="17">
        <v>0</v>
      </c>
      <c r="I720" s="17">
        <v>0</v>
      </c>
      <c r="J720" s="15">
        <f>OR(F720&lt;&gt;0,G720&lt;&gt;0,H720&lt;&gt;0,I720&lt;&gt;0)*(F720 + (F720 = 0))*(G720 + (G720 = 0))*(H720 + (H720 = 0))*(I720 + (I720 = 0))</f>
        <v>35</v>
      </c>
      <c r="K720" s="14"/>
      <c r="L720" s="14"/>
      <c r="M720" s="14"/>
    </row>
    <row r="721" spans="1:13" x14ac:dyDescent="0.3">
      <c r="A721" s="14"/>
      <c r="B721" s="14"/>
      <c r="C721" s="14"/>
      <c r="D721" s="34"/>
      <c r="E721" s="14"/>
      <c r="F721" s="14"/>
      <c r="G721" s="14"/>
      <c r="H721" s="14"/>
      <c r="I721" s="14"/>
      <c r="J721" s="18" t="s">
        <v>674</v>
      </c>
      <c r="K721" s="19">
        <f>J720*1</f>
        <v>35</v>
      </c>
      <c r="L721" s="17">
        <v>42.39</v>
      </c>
      <c r="M721" s="19">
        <f>ROUND(K721*L721,2)</f>
        <v>1483.65</v>
      </c>
    </row>
    <row r="722" spans="1:13" ht="0.9" customHeight="1" x14ac:dyDescent="0.3">
      <c r="A722" s="20"/>
      <c r="B722" s="20"/>
      <c r="C722" s="20"/>
      <c r="D722" s="35"/>
      <c r="E722" s="20"/>
      <c r="F722" s="20"/>
      <c r="G722" s="20"/>
      <c r="H722" s="20"/>
      <c r="I722" s="20"/>
      <c r="J722" s="20"/>
      <c r="K722" s="20"/>
      <c r="L722" s="20"/>
      <c r="M722" s="20"/>
    </row>
    <row r="723" spans="1:13" x14ac:dyDescent="0.3">
      <c r="A723" s="12" t="s">
        <v>675</v>
      </c>
      <c r="B723" s="13" t="s">
        <v>22</v>
      </c>
      <c r="C723" s="13" t="s">
        <v>42</v>
      </c>
      <c r="D723" s="24" t="s">
        <v>676</v>
      </c>
      <c r="E723" s="14"/>
      <c r="F723" s="14"/>
      <c r="G723" s="14"/>
      <c r="H723" s="14"/>
      <c r="I723" s="14"/>
      <c r="J723" s="14"/>
      <c r="K723" s="15">
        <f>K726</f>
        <v>1</v>
      </c>
      <c r="L723" s="15">
        <f>L726</f>
        <v>11068.48</v>
      </c>
      <c r="M723" s="15">
        <f>M726</f>
        <v>11068.48</v>
      </c>
    </row>
    <row r="724" spans="1:13" ht="61.2" x14ac:dyDescent="0.3">
      <c r="A724" s="14"/>
      <c r="B724" s="14"/>
      <c r="C724" s="14"/>
      <c r="D724" s="24" t="s">
        <v>677</v>
      </c>
      <c r="E724" s="14"/>
      <c r="F724" s="14"/>
      <c r="G724" s="14"/>
      <c r="H724" s="14"/>
      <c r="I724" s="14"/>
      <c r="J724" s="14"/>
      <c r="K724" s="14"/>
      <c r="L724" s="14"/>
      <c r="M724" s="14"/>
    </row>
    <row r="725" spans="1:13" x14ac:dyDescent="0.3">
      <c r="A725" s="14"/>
      <c r="B725" s="14"/>
      <c r="C725" s="14"/>
      <c r="D725" s="34"/>
      <c r="E725" s="13" t="s">
        <v>322</v>
      </c>
      <c r="F725" s="16">
        <v>1</v>
      </c>
      <c r="G725" s="17">
        <v>0</v>
      </c>
      <c r="H725" s="17">
        <v>0</v>
      </c>
      <c r="I725" s="17">
        <v>0</v>
      </c>
      <c r="J725" s="15">
        <f>OR(F725&lt;&gt;0,G725&lt;&gt;0,H725&lt;&gt;0,I725&lt;&gt;0)*(F725 + (F725 = 0))*(G725 + (G725 = 0))*(H725 + (H725 = 0))*(I725 + (I725 = 0))</f>
        <v>1</v>
      </c>
      <c r="K725" s="14"/>
      <c r="L725" s="14"/>
      <c r="M725" s="14"/>
    </row>
    <row r="726" spans="1:13" x14ac:dyDescent="0.3">
      <c r="A726" s="14"/>
      <c r="B726" s="14"/>
      <c r="C726" s="14"/>
      <c r="D726" s="34"/>
      <c r="E726" s="14"/>
      <c r="F726" s="14"/>
      <c r="G726" s="14"/>
      <c r="H726" s="14"/>
      <c r="I726" s="14"/>
      <c r="J726" s="18" t="s">
        <v>678</v>
      </c>
      <c r="K726" s="19">
        <f>J725*1</f>
        <v>1</v>
      </c>
      <c r="L726" s="17">
        <v>11068.48</v>
      </c>
      <c r="M726" s="19">
        <f>ROUND(K726*L726,2)</f>
        <v>11068.48</v>
      </c>
    </row>
    <row r="727" spans="1:13" ht="0.9" customHeight="1" x14ac:dyDescent="0.3">
      <c r="A727" s="20"/>
      <c r="B727" s="20"/>
      <c r="C727" s="20"/>
      <c r="D727" s="35"/>
      <c r="E727" s="20"/>
      <c r="F727" s="20"/>
      <c r="G727" s="20"/>
      <c r="H727" s="20"/>
      <c r="I727" s="20"/>
      <c r="J727" s="20"/>
      <c r="K727" s="20"/>
      <c r="L727" s="20"/>
      <c r="M727" s="20"/>
    </row>
    <row r="728" spans="1:13" ht="20.399999999999999" x14ac:dyDescent="0.3">
      <c r="A728" s="12" t="s">
        <v>679</v>
      </c>
      <c r="B728" s="13" t="s">
        <v>22</v>
      </c>
      <c r="C728" s="13" t="s">
        <v>42</v>
      </c>
      <c r="D728" s="24" t="s">
        <v>680</v>
      </c>
      <c r="E728" s="14"/>
      <c r="F728" s="14"/>
      <c r="G728" s="14"/>
      <c r="H728" s="14"/>
      <c r="I728" s="14"/>
      <c r="J728" s="14"/>
      <c r="K728" s="15">
        <f>K731</f>
        <v>1</v>
      </c>
      <c r="L728" s="15">
        <f>L731</f>
        <v>910.8</v>
      </c>
      <c r="M728" s="15">
        <f>M731</f>
        <v>910.8</v>
      </c>
    </row>
    <row r="729" spans="1:13" ht="30.6" x14ac:dyDescent="0.3">
      <c r="A729" s="14"/>
      <c r="B729" s="14"/>
      <c r="C729" s="14"/>
      <c r="D729" s="24" t="s">
        <v>681</v>
      </c>
      <c r="E729" s="14"/>
      <c r="F729" s="14"/>
      <c r="G729" s="14"/>
      <c r="H729" s="14"/>
      <c r="I729" s="14"/>
      <c r="J729" s="14"/>
      <c r="K729" s="14"/>
      <c r="L729" s="14"/>
      <c r="M729" s="14"/>
    </row>
    <row r="730" spans="1:13" x14ac:dyDescent="0.3">
      <c r="A730" s="14"/>
      <c r="B730" s="14"/>
      <c r="C730" s="14"/>
      <c r="D730" s="34"/>
      <c r="E730" s="13" t="s">
        <v>543</v>
      </c>
      <c r="F730" s="16">
        <v>1</v>
      </c>
      <c r="G730" s="17">
        <v>0</v>
      </c>
      <c r="H730" s="17">
        <v>0</v>
      </c>
      <c r="I730" s="17">
        <v>0</v>
      </c>
      <c r="J730" s="15">
        <f>OR(F730&lt;&gt;0,G730&lt;&gt;0,H730&lt;&gt;0,I730&lt;&gt;0)*(F730 + (F730 = 0))*(G730 + (G730 = 0))*(H730 + (H730 = 0))*(I730 + (I730 = 0))</f>
        <v>1</v>
      </c>
      <c r="K730" s="14"/>
      <c r="L730" s="14"/>
      <c r="M730" s="14"/>
    </row>
    <row r="731" spans="1:13" x14ac:dyDescent="0.3">
      <c r="A731" s="14"/>
      <c r="B731" s="14"/>
      <c r="C731" s="14"/>
      <c r="D731" s="34"/>
      <c r="E731" s="14"/>
      <c r="F731" s="14"/>
      <c r="G731" s="14"/>
      <c r="H731" s="14"/>
      <c r="I731" s="14"/>
      <c r="J731" s="18" t="s">
        <v>682</v>
      </c>
      <c r="K731" s="19">
        <f>J730</f>
        <v>1</v>
      </c>
      <c r="L731" s="17">
        <v>910.8</v>
      </c>
      <c r="M731" s="19">
        <f>ROUND(K731*L731,2)</f>
        <v>910.8</v>
      </c>
    </row>
    <row r="732" spans="1:13" ht="0.9" customHeight="1" x14ac:dyDescent="0.3">
      <c r="A732" s="20"/>
      <c r="B732" s="20"/>
      <c r="C732" s="20"/>
      <c r="D732" s="35"/>
      <c r="E732" s="20"/>
      <c r="F732" s="20"/>
      <c r="G732" s="20"/>
      <c r="H732" s="20"/>
      <c r="I732" s="20"/>
      <c r="J732" s="20"/>
      <c r="K732" s="20"/>
      <c r="L732" s="20"/>
      <c r="M732" s="20"/>
    </row>
    <row r="733" spans="1:13" x14ac:dyDescent="0.3">
      <c r="A733" s="12" t="s">
        <v>683</v>
      </c>
      <c r="B733" s="13" t="s">
        <v>22</v>
      </c>
      <c r="C733" s="13" t="s">
        <v>42</v>
      </c>
      <c r="D733" s="24" t="s">
        <v>684</v>
      </c>
      <c r="E733" s="14"/>
      <c r="F733" s="14"/>
      <c r="G733" s="14"/>
      <c r="H733" s="14"/>
      <c r="I733" s="14"/>
      <c r="J733" s="14"/>
      <c r="K733" s="15">
        <f>K736</f>
        <v>1</v>
      </c>
      <c r="L733" s="15">
        <f>L736</f>
        <v>432.98</v>
      </c>
      <c r="M733" s="15">
        <f>M736</f>
        <v>432.98</v>
      </c>
    </row>
    <row r="734" spans="1:13" ht="102" x14ac:dyDescent="0.3">
      <c r="A734" s="14"/>
      <c r="B734" s="14"/>
      <c r="C734" s="14"/>
      <c r="D734" s="24" t="s">
        <v>685</v>
      </c>
      <c r="E734" s="14"/>
      <c r="F734" s="14"/>
      <c r="G734" s="14"/>
      <c r="H734" s="14"/>
      <c r="I734" s="14"/>
      <c r="J734" s="14"/>
      <c r="K734" s="14"/>
      <c r="L734" s="14"/>
      <c r="M734" s="14"/>
    </row>
    <row r="735" spans="1:13" x14ac:dyDescent="0.3">
      <c r="A735" s="14"/>
      <c r="B735" s="14"/>
      <c r="C735" s="14"/>
      <c r="D735" s="34"/>
      <c r="E735" s="13" t="s">
        <v>181</v>
      </c>
      <c r="F735" s="16">
        <v>1</v>
      </c>
      <c r="G735" s="17">
        <v>0</v>
      </c>
      <c r="H735" s="17">
        <v>0</v>
      </c>
      <c r="I735" s="17">
        <v>0</v>
      </c>
      <c r="J735" s="15">
        <f>OR(F735&lt;&gt;0,G735&lt;&gt;0,H735&lt;&gt;0,I735&lt;&gt;0)*(F735 + (F735 = 0))*(G735 + (G735 = 0))*(H735 + (H735 = 0))*(I735 + (I735 = 0))</f>
        <v>1</v>
      </c>
      <c r="K735" s="14"/>
      <c r="L735" s="14"/>
      <c r="M735" s="14"/>
    </row>
    <row r="736" spans="1:13" x14ac:dyDescent="0.3">
      <c r="A736" s="14"/>
      <c r="B736" s="14"/>
      <c r="C736" s="14"/>
      <c r="D736" s="34"/>
      <c r="E736" s="14"/>
      <c r="F736" s="14"/>
      <c r="G736" s="14"/>
      <c r="H736" s="14"/>
      <c r="I736" s="14"/>
      <c r="J736" s="18" t="s">
        <v>686</v>
      </c>
      <c r="K736" s="19">
        <f>J735</f>
        <v>1</v>
      </c>
      <c r="L736" s="17">
        <v>432.98</v>
      </c>
      <c r="M736" s="19">
        <f>ROUND(K736*L736,2)</f>
        <v>432.98</v>
      </c>
    </row>
    <row r="737" spans="1:13" ht="0.9" customHeight="1" x14ac:dyDescent="0.3">
      <c r="A737" s="20"/>
      <c r="B737" s="20"/>
      <c r="C737" s="20"/>
      <c r="D737" s="35"/>
      <c r="E737" s="20"/>
      <c r="F737" s="20"/>
      <c r="G737" s="20"/>
      <c r="H737" s="20"/>
      <c r="I737" s="20"/>
      <c r="J737" s="20"/>
      <c r="K737" s="20"/>
      <c r="L737" s="20"/>
      <c r="M737" s="20"/>
    </row>
    <row r="738" spans="1:13" x14ac:dyDescent="0.3">
      <c r="A738" s="12" t="s">
        <v>687</v>
      </c>
      <c r="B738" s="13" t="s">
        <v>22</v>
      </c>
      <c r="C738" s="13" t="s">
        <v>42</v>
      </c>
      <c r="D738" s="24" t="s">
        <v>688</v>
      </c>
      <c r="E738" s="14"/>
      <c r="F738" s="14"/>
      <c r="G738" s="14"/>
      <c r="H738" s="14"/>
      <c r="I738" s="14"/>
      <c r="J738" s="14"/>
      <c r="K738" s="15">
        <f>K741</f>
        <v>1</v>
      </c>
      <c r="L738" s="15">
        <f>L741</f>
        <v>60.62</v>
      </c>
      <c r="M738" s="15">
        <f>M741</f>
        <v>60.62</v>
      </c>
    </row>
    <row r="739" spans="1:13" ht="51" x14ac:dyDescent="0.3">
      <c r="A739" s="14"/>
      <c r="B739" s="14"/>
      <c r="C739" s="14"/>
      <c r="D739" s="24" t="s">
        <v>689</v>
      </c>
      <c r="E739" s="14"/>
      <c r="F739" s="14"/>
      <c r="G739" s="14"/>
      <c r="H739" s="14"/>
      <c r="I739" s="14"/>
      <c r="J739" s="14"/>
      <c r="K739" s="14"/>
      <c r="L739" s="14"/>
      <c r="M739" s="14"/>
    </row>
    <row r="740" spans="1:13" x14ac:dyDescent="0.3">
      <c r="A740" s="14"/>
      <c r="B740" s="14"/>
      <c r="C740" s="14"/>
      <c r="D740" s="34"/>
      <c r="E740" s="13" t="s">
        <v>690</v>
      </c>
      <c r="F740" s="16">
        <v>1</v>
      </c>
      <c r="G740" s="17">
        <v>0</v>
      </c>
      <c r="H740" s="17">
        <v>0</v>
      </c>
      <c r="I740" s="17">
        <v>0</v>
      </c>
      <c r="J740" s="15">
        <f>OR(F740&lt;&gt;0,G740&lt;&gt;0,H740&lt;&gt;0,I740&lt;&gt;0)*(F740 + (F740 = 0))*(G740 + (G740 = 0))*(H740 + (H740 = 0))*(I740 + (I740 = 0))</f>
        <v>1</v>
      </c>
      <c r="K740" s="14"/>
      <c r="L740" s="14"/>
      <c r="M740" s="14"/>
    </row>
    <row r="741" spans="1:13" x14ac:dyDescent="0.3">
      <c r="A741" s="14"/>
      <c r="B741" s="14"/>
      <c r="C741" s="14"/>
      <c r="D741" s="34"/>
      <c r="E741" s="14"/>
      <c r="F741" s="14"/>
      <c r="G741" s="14"/>
      <c r="H741" s="14"/>
      <c r="I741" s="14"/>
      <c r="J741" s="18" t="s">
        <v>691</v>
      </c>
      <c r="K741" s="19">
        <f>J740</f>
        <v>1</v>
      </c>
      <c r="L741" s="17">
        <v>60.62</v>
      </c>
      <c r="M741" s="19">
        <f>ROUND(K741*L741,2)</f>
        <v>60.62</v>
      </c>
    </row>
    <row r="742" spans="1:13" ht="0.9" customHeight="1" x14ac:dyDescent="0.3">
      <c r="A742" s="20"/>
      <c r="B742" s="20"/>
      <c r="C742" s="20"/>
      <c r="D742" s="35"/>
      <c r="E742" s="20"/>
      <c r="F742" s="20"/>
      <c r="G742" s="20"/>
      <c r="H742" s="20"/>
      <c r="I742" s="20"/>
      <c r="J742" s="20"/>
      <c r="K742" s="20"/>
      <c r="L742" s="20"/>
      <c r="M742" s="20"/>
    </row>
    <row r="743" spans="1:13" x14ac:dyDescent="0.3">
      <c r="A743" s="12" t="s">
        <v>692</v>
      </c>
      <c r="B743" s="13" t="s">
        <v>22</v>
      </c>
      <c r="C743" s="13" t="s">
        <v>123</v>
      </c>
      <c r="D743" s="24" t="s">
        <v>693</v>
      </c>
      <c r="E743" s="14"/>
      <c r="F743" s="14"/>
      <c r="G743" s="14"/>
      <c r="H743" s="14"/>
      <c r="I743" s="14"/>
      <c r="J743" s="14"/>
      <c r="K743" s="15">
        <f>K751</f>
        <v>210</v>
      </c>
      <c r="L743" s="15">
        <f>L751</f>
        <v>3.51</v>
      </c>
      <c r="M743" s="15">
        <f>M751</f>
        <v>737.1</v>
      </c>
    </row>
    <row r="744" spans="1:13" ht="51" x14ac:dyDescent="0.3">
      <c r="A744" s="14"/>
      <c r="B744" s="14"/>
      <c r="C744" s="14"/>
      <c r="D744" s="24" t="s">
        <v>694</v>
      </c>
      <c r="E744" s="14"/>
      <c r="F744" s="14"/>
      <c r="G744" s="14"/>
      <c r="H744" s="14"/>
      <c r="I744" s="14"/>
      <c r="J744" s="14"/>
      <c r="K744" s="14"/>
      <c r="L744" s="14"/>
      <c r="M744" s="14"/>
    </row>
    <row r="745" spans="1:13" x14ac:dyDescent="0.3">
      <c r="A745" s="14"/>
      <c r="B745" s="14"/>
      <c r="C745" s="14"/>
      <c r="D745" s="34"/>
      <c r="E745" s="13" t="s">
        <v>695</v>
      </c>
      <c r="F745" s="16">
        <v>1</v>
      </c>
      <c r="G745" s="17">
        <v>35</v>
      </c>
      <c r="H745" s="17">
        <v>0</v>
      </c>
      <c r="I745" s="17">
        <v>0</v>
      </c>
      <c r="J745" s="15">
        <f t="shared" ref="J745:J750" si="3">OR(F745&lt;&gt;0,G745&lt;&gt;0,H745&lt;&gt;0,I745&lt;&gt;0)*(F745 + (F745 = 0))*(G745 + (G745 = 0))*(H745 + (H745 = 0))*(I745 + (I745 = 0))</f>
        <v>35</v>
      </c>
      <c r="K745" s="14"/>
      <c r="L745" s="14"/>
      <c r="M745" s="14"/>
    </row>
    <row r="746" spans="1:13" x14ac:dyDescent="0.3">
      <c r="A746" s="14"/>
      <c r="B746" s="14"/>
      <c r="C746" s="14"/>
      <c r="D746" s="34"/>
      <c r="E746" s="13" t="s">
        <v>696</v>
      </c>
      <c r="F746" s="16">
        <v>1</v>
      </c>
      <c r="G746" s="17">
        <v>30</v>
      </c>
      <c r="H746" s="17">
        <v>0</v>
      </c>
      <c r="I746" s="17">
        <v>0</v>
      </c>
      <c r="J746" s="15">
        <f t="shared" si="3"/>
        <v>30</v>
      </c>
      <c r="K746" s="14"/>
      <c r="L746" s="14"/>
      <c r="M746" s="14"/>
    </row>
    <row r="747" spans="1:13" x14ac:dyDescent="0.3">
      <c r="A747" s="14"/>
      <c r="B747" s="14"/>
      <c r="C747" s="14"/>
      <c r="D747" s="34"/>
      <c r="E747" s="13" t="s">
        <v>697</v>
      </c>
      <c r="F747" s="16">
        <v>1</v>
      </c>
      <c r="G747" s="17">
        <v>25</v>
      </c>
      <c r="H747" s="17">
        <v>0</v>
      </c>
      <c r="I747" s="17">
        <v>0</v>
      </c>
      <c r="J747" s="15">
        <f t="shared" si="3"/>
        <v>25</v>
      </c>
      <c r="K747" s="14"/>
      <c r="L747" s="14"/>
      <c r="M747" s="14"/>
    </row>
    <row r="748" spans="1:13" x14ac:dyDescent="0.3">
      <c r="A748" s="14"/>
      <c r="B748" s="14"/>
      <c r="C748" s="14"/>
      <c r="D748" s="34"/>
      <c r="E748" s="13" t="s">
        <v>698</v>
      </c>
      <c r="F748" s="16">
        <v>1</v>
      </c>
      <c r="G748" s="17">
        <v>35</v>
      </c>
      <c r="H748" s="17">
        <v>0</v>
      </c>
      <c r="I748" s="17">
        <v>0</v>
      </c>
      <c r="J748" s="15">
        <f t="shared" si="3"/>
        <v>35</v>
      </c>
      <c r="K748" s="14"/>
      <c r="L748" s="14"/>
      <c r="M748" s="14"/>
    </row>
    <row r="749" spans="1:13" x14ac:dyDescent="0.3">
      <c r="A749" s="14"/>
      <c r="B749" s="14"/>
      <c r="C749" s="14"/>
      <c r="D749" s="34"/>
      <c r="E749" s="13" t="s">
        <v>699</v>
      </c>
      <c r="F749" s="16">
        <v>1</v>
      </c>
      <c r="G749" s="17">
        <v>30</v>
      </c>
      <c r="H749" s="17">
        <v>0</v>
      </c>
      <c r="I749" s="17">
        <v>0</v>
      </c>
      <c r="J749" s="15">
        <f t="shared" si="3"/>
        <v>30</v>
      </c>
      <c r="K749" s="14"/>
      <c r="L749" s="14"/>
      <c r="M749" s="14"/>
    </row>
    <row r="750" spans="1:13" x14ac:dyDescent="0.3">
      <c r="A750" s="14"/>
      <c r="B750" s="14"/>
      <c r="C750" s="14"/>
      <c r="D750" s="34"/>
      <c r="E750" s="13" t="s">
        <v>700</v>
      </c>
      <c r="F750" s="16">
        <v>1</v>
      </c>
      <c r="G750" s="17">
        <v>55</v>
      </c>
      <c r="H750" s="17">
        <v>0</v>
      </c>
      <c r="I750" s="17">
        <v>0</v>
      </c>
      <c r="J750" s="15">
        <f t="shared" si="3"/>
        <v>55</v>
      </c>
      <c r="K750" s="14"/>
      <c r="L750" s="14"/>
      <c r="M750" s="14"/>
    </row>
    <row r="751" spans="1:13" x14ac:dyDescent="0.3">
      <c r="A751" s="14"/>
      <c r="B751" s="14"/>
      <c r="C751" s="14"/>
      <c r="D751" s="34"/>
      <c r="E751" s="14"/>
      <c r="F751" s="14"/>
      <c r="G751" s="14"/>
      <c r="H751" s="14"/>
      <c r="I751" s="14"/>
      <c r="J751" s="18" t="s">
        <v>701</v>
      </c>
      <c r="K751" s="19">
        <f>SUM(J745:J750)</f>
        <v>210</v>
      </c>
      <c r="L751" s="17">
        <v>3.51</v>
      </c>
      <c r="M751" s="19">
        <f>ROUND(K751*L751,2)</f>
        <v>737.1</v>
      </c>
    </row>
    <row r="752" spans="1:13" ht="0.9" customHeight="1" x14ac:dyDescent="0.3">
      <c r="A752" s="20"/>
      <c r="B752" s="20"/>
      <c r="C752" s="20"/>
      <c r="D752" s="35"/>
      <c r="E752" s="20"/>
      <c r="F752" s="20"/>
      <c r="G752" s="20"/>
      <c r="H752" s="20"/>
      <c r="I752" s="20"/>
      <c r="J752" s="20"/>
      <c r="K752" s="20"/>
      <c r="L752" s="20"/>
      <c r="M752" s="20"/>
    </row>
    <row r="753" spans="1:13" x14ac:dyDescent="0.3">
      <c r="A753" s="12" t="s">
        <v>702</v>
      </c>
      <c r="B753" s="13" t="s">
        <v>22</v>
      </c>
      <c r="C753" s="13" t="s">
        <v>123</v>
      </c>
      <c r="D753" s="24" t="s">
        <v>703</v>
      </c>
      <c r="E753" s="14"/>
      <c r="F753" s="14"/>
      <c r="G753" s="14"/>
      <c r="H753" s="14"/>
      <c r="I753" s="14"/>
      <c r="J753" s="14"/>
      <c r="K753" s="15">
        <f>K787</f>
        <v>1581</v>
      </c>
      <c r="L753" s="15">
        <f>L787</f>
        <v>4.42</v>
      </c>
      <c r="M753" s="15">
        <f>M787</f>
        <v>6988.02</v>
      </c>
    </row>
    <row r="754" spans="1:13" ht="51" x14ac:dyDescent="0.3">
      <c r="A754" s="14"/>
      <c r="B754" s="14"/>
      <c r="C754" s="14"/>
      <c r="D754" s="24" t="s">
        <v>704</v>
      </c>
      <c r="E754" s="14"/>
      <c r="F754" s="14"/>
      <c r="G754" s="14"/>
      <c r="H754" s="14"/>
      <c r="I754" s="14"/>
      <c r="J754" s="14"/>
      <c r="K754" s="14"/>
      <c r="L754" s="14"/>
      <c r="M754" s="14"/>
    </row>
    <row r="755" spans="1:13" x14ac:dyDescent="0.3">
      <c r="A755" s="14"/>
      <c r="B755" s="14"/>
      <c r="C755" s="14"/>
      <c r="D755" s="34"/>
      <c r="E755" s="13" t="s">
        <v>705</v>
      </c>
      <c r="F755" s="16">
        <v>1</v>
      </c>
      <c r="G755" s="17">
        <v>49</v>
      </c>
      <c r="H755" s="17">
        <v>0</v>
      </c>
      <c r="I755" s="17">
        <v>0</v>
      </c>
      <c r="J755" s="15">
        <f t="shared" ref="J755:J786" si="4">OR(F755&lt;&gt;0,G755&lt;&gt;0,H755&lt;&gt;0,I755&lt;&gt;0)*(F755 + (F755 = 0))*(G755 + (G755 = 0))*(H755 + (H755 = 0))*(I755 + (I755 = 0))</f>
        <v>49</v>
      </c>
      <c r="K755" s="14"/>
      <c r="L755" s="14"/>
      <c r="M755" s="14"/>
    </row>
    <row r="756" spans="1:13" x14ac:dyDescent="0.3">
      <c r="A756" s="14"/>
      <c r="B756" s="14"/>
      <c r="C756" s="14"/>
      <c r="D756" s="34"/>
      <c r="E756" s="13" t="s">
        <v>706</v>
      </c>
      <c r="F756" s="16">
        <v>1</v>
      </c>
      <c r="G756" s="17">
        <v>44</v>
      </c>
      <c r="H756" s="17">
        <v>0</v>
      </c>
      <c r="I756" s="17">
        <v>0</v>
      </c>
      <c r="J756" s="15">
        <f t="shared" si="4"/>
        <v>44</v>
      </c>
      <c r="K756" s="14"/>
      <c r="L756" s="14"/>
      <c r="M756" s="14"/>
    </row>
    <row r="757" spans="1:13" x14ac:dyDescent="0.3">
      <c r="A757" s="14"/>
      <c r="B757" s="14"/>
      <c r="C757" s="14"/>
      <c r="D757" s="34"/>
      <c r="E757" s="13" t="s">
        <v>707</v>
      </c>
      <c r="F757" s="16">
        <v>1</v>
      </c>
      <c r="G757" s="17">
        <v>57</v>
      </c>
      <c r="H757" s="17">
        <v>0</v>
      </c>
      <c r="I757" s="17">
        <v>0</v>
      </c>
      <c r="J757" s="15">
        <f t="shared" si="4"/>
        <v>57</v>
      </c>
      <c r="K757" s="14"/>
      <c r="L757" s="14"/>
      <c r="M757" s="14"/>
    </row>
    <row r="758" spans="1:13" x14ac:dyDescent="0.3">
      <c r="A758" s="14"/>
      <c r="B758" s="14"/>
      <c r="C758" s="14"/>
      <c r="D758" s="34"/>
      <c r="E758" s="13" t="s">
        <v>708</v>
      </c>
      <c r="F758" s="16">
        <v>1</v>
      </c>
      <c r="G758" s="17">
        <v>55</v>
      </c>
      <c r="H758" s="17">
        <v>0</v>
      </c>
      <c r="I758" s="17">
        <v>0</v>
      </c>
      <c r="J758" s="15">
        <f t="shared" si="4"/>
        <v>55</v>
      </c>
      <c r="K758" s="14"/>
      <c r="L758" s="14"/>
      <c r="M758" s="14"/>
    </row>
    <row r="759" spans="1:13" x14ac:dyDescent="0.3">
      <c r="A759" s="14"/>
      <c r="B759" s="14"/>
      <c r="C759" s="14"/>
      <c r="D759" s="34"/>
      <c r="E759" s="13" t="s">
        <v>709</v>
      </c>
      <c r="F759" s="16">
        <v>1</v>
      </c>
      <c r="G759" s="17">
        <v>58</v>
      </c>
      <c r="H759" s="17">
        <v>0</v>
      </c>
      <c r="I759" s="17">
        <v>0</v>
      </c>
      <c r="J759" s="15">
        <f t="shared" si="4"/>
        <v>58</v>
      </c>
      <c r="K759" s="14"/>
      <c r="L759" s="14"/>
      <c r="M759" s="14"/>
    </row>
    <row r="760" spans="1:13" x14ac:dyDescent="0.3">
      <c r="A760" s="14"/>
      <c r="B760" s="14"/>
      <c r="C760" s="14"/>
      <c r="D760" s="34"/>
      <c r="E760" s="13" t="s">
        <v>710</v>
      </c>
      <c r="F760" s="16">
        <v>2</v>
      </c>
      <c r="G760" s="17">
        <v>40</v>
      </c>
      <c r="H760" s="17">
        <v>0</v>
      </c>
      <c r="I760" s="17">
        <v>0</v>
      </c>
      <c r="J760" s="15">
        <f t="shared" si="4"/>
        <v>80</v>
      </c>
      <c r="K760" s="14"/>
      <c r="L760" s="14"/>
      <c r="M760" s="14"/>
    </row>
    <row r="761" spans="1:13" x14ac:dyDescent="0.3">
      <c r="A761" s="14"/>
      <c r="B761" s="14"/>
      <c r="C761" s="14"/>
      <c r="D761" s="34"/>
      <c r="E761" s="13" t="s">
        <v>711</v>
      </c>
      <c r="F761" s="16">
        <v>1</v>
      </c>
      <c r="G761" s="17">
        <v>40</v>
      </c>
      <c r="H761" s="17">
        <v>0</v>
      </c>
      <c r="I761" s="17">
        <v>0</v>
      </c>
      <c r="J761" s="15">
        <f t="shared" si="4"/>
        <v>40</v>
      </c>
      <c r="K761" s="14"/>
      <c r="L761" s="14"/>
      <c r="M761" s="14"/>
    </row>
    <row r="762" spans="1:13" x14ac:dyDescent="0.3">
      <c r="A762" s="14"/>
      <c r="B762" s="14"/>
      <c r="C762" s="14"/>
      <c r="D762" s="34"/>
      <c r="E762" s="13" t="s">
        <v>712</v>
      </c>
      <c r="F762" s="16">
        <v>2</v>
      </c>
      <c r="G762" s="17">
        <v>15</v>
      </c>
      <c r="H762" s="17">
        <v>0</v>
      </c>
      <c r="I762" s="17">
        <v>0</v>
      </c>
      <c r="J762" s="15">
        <f t="shared" si="4"/>
        <v>30</v>
      </c>
      <c r="K762" s="14"/>
      <c r="L762" s="14"/>
      <c r="M762" s="14"/>
    </row>
    <row r="763" spans="1:13" x14ac:dyDescent="0.3">
      <c r="A763" s="14"/>
      <c r="B763" s="14"/>
      <c r="C763" s="14"/>
      <c r="D763" s="34"/>
      <c r="E763" s="13" t="s">
        <v>713</v>
      </c>
      <c r="F763" s="16">
        <v>2</v>
      </c>
      <c r="G763" s="17">
        <v>17</v>
      </c>
      <c r="H763" s="17">
        <v>0</v>
      </c>
      <c r="I763" s="17">
        <v>0</v>
      </c>
      <c r="J763" s="15">
        <f t="shared" si="4"/>
        <v>34</v>
      </c>
      <c r="K763" s="14"/>
      <c r="L763" s="14"/>
      <c r="M763" s="14"/>
    </row>
    <row r="764" spans="1:13" x14ac:dyDescent="0.3">
      <c r="A764" s="14"/>
      <c r="B764" s="14"/>
      <c r="C764" s="14"/>
      <c r="D764" s="34"/>
      <c r="E764" s="13" t="s">
        <v>714</v>
      </c>
      <c r="F764" s="16">
        <v>1</v>
      </c>
      <c r="G764" s="17">
        <v>42</v>
      </c>
      <c r="H764" s="17">
        <v>0</v>
      </c>
      <c r="I764" s="17">
        <v>0</v>
      </c>
      <c r="J764" s="15">
        <f t="shared" si="4"/>
        <v>42</v>
      </c>
      <c r="K764" s="14"/>
      <c r="L764" s="14"/>
      <c r="M764" s="14"/>
    </row>
    <row r="765" spans="1:13" x14ac:dyDescent="0.3">
      <c r="A765" s="14"/>
      <c r="B765" s="14"/>
      <c r="C765" s="14"/>
      <c r="D765" s="34"/>
      <c r="E765" s="13" t="s">
        <v>715</v>
      </c>
      <c r="F765" s="16">
        <v>1</v>
      </c>
      <c r="G765" s="17">
        <v>59</v>
      </c>
      <c r="H765" s="17">
        <v>0</v>
      </c>
      <c r="I765" s="17">
        <v>0</v>
      </c>
      <c r="J765" s="15">
        <f t="shared" si="4"/>
        <v>59</v>
      </c>
      <c r="K765" s="14"/>
      <c r="L765" s="14"/>
      <c r="M765" s="14"/>
    </row>
    <row r="766" spans="1:13" x14ac:dyDescent="0.3">
      <c r="A766" s="14"/>
      <c r="B766" s="14"/>
      <c r="C766" s="14"/>
      <c r="D766" s="34"/>
      <c r="E766" s="13" t="s">
        <v>716</v>
      </c>
      <c r="F766" s="16">
        <v>1</v>
      </c>
      <c r="G766" s="17">
        <v>40</v>
      </c>
      <c r="H766" s="17">
        <v>0</v>
      </c>
      <c r="I766" s="17">
        <v>0</v>
      </c>
      <c r="J766" s="15">
        <f t="shared" si="4"/>
        <v>40</v>
      </c>
      <c r="K766" s="14"/>
      <c r="L766" s="14"/>
      <c r="M766" s="14"/>
    </row>
    <row r="767" spans="1:13" x14ac:dyDescent="0.3">
      <c r="A767" s="14"/>
      <c r="B767" s="14"/>
      <c r="C767" s="14"/>
      <c r="D767" s="34"/>
      <c r="E767" s="13" t="s">
        <v>717</v>
      </c>
      <c r="F767" s="16">
        <v>1</v>
      </c>
      <c r="G767" s="17">
        <v>39</v>
      </c>
      <c r="H767" s="17">
        <v>0</v>
      </c>
      <c r="I767" s="17">
        <v>0</v>
      </c>
      <c r="J767" s="15">
        <f t="shared" si="4"/>
        <v>39</v>
      </c>
      <c r="K767" s="14"/>
      <c r="L767" s="14"/>
      <c r="M767" s="14"/>
    </row>
    <row r="768" spans="1:13" x14ac:dyDescent="0.3">
      <c r="A768" s="14"/>
      <c r="B768" s="14"/>
      <c r="C768" s="14"/>
      <c r="D768" s="34"/>
      <c r="E768" s="13" t="s">
        <v>718</v>
      </c>
      <c r="F768" s="16">
        <v>1</v>
      </c>
      <c r="G768" s="17">
        <v>24</v>
      </c>
      <c r="H768" s="17">
        <v>0</v>
      </c>
      <c r="I768" s="17">
        <v>0</v>
      </c>
      <c r="J768" s="15">
        <f t="shared" si="4"/>
        <v>24</v>
      </c>
      <c r="K768" s="14"/>
      <c r="L768" s="14"/>
      <c r="M768" s="14"/>
    </row>
    <row r="769" spans="1:13" x14ac:dyDescent="0.3">
      <c r="A769" s="14"/>
      <c r="B769" s="14"/>
      <c r="C769" s="14"/>
      <c r="D769" s="34"/>
      <c r="E769" s="13" t="s">
        <v>356</v>
      </c>
      <c r="F769" s="16">
        <v>1</v>
      </c>
      <c r="G769" s="17">
        <v>24</v>
      </c>
      <c r="H769" s="17">
        <v>0</v>
      </c>
      <c r="I769" s="17">
        <v>0</v>
      </c>
      <c r="J769" s="15">
        <f t="shared" si="4"/>
        <v>24</v>
      </c>
      <c r="K769" s="14"/>
      <c r="L769" s="14"/>
      <c r="M769" s="14"/>
    </row>
    <row r="770" spans="1:13" x14ac:dyDescent="0.3">
      <c r="A770" s="14"/>
      <c r="B770" s="14"/>
      <c r="C770" s="14"/>
      <c r="D770" s="34"/>
      <c r="E770" s="13" t="s">
        <v>462</v>
      </c>
      <c r="F770" s="16">
        <v>1</v>
      </c>
      <c r="G770" s="17">
        <v>28</v>
      </c>
      <c r="H770" s="17">
        <v>0</v>
      </c>
      <c r="I770" s="17">
        <v>0</v>
      </c>
      <c r="J770" s="15">
        <f t="shared" si="4"/>
        <v>28</v>
      </c>
      <c r="K770" s="14"/>
      <c r="L770" s="14"/>
      <c r="M770" s="14"/>
    </row>
    <row r="771" spans="1:13" x14ac:dyDescent="0.3">
      <c r="A771" s="14"/>
      <c r="B771" s="14"/>
      <c r="C771" s="14"/>
      <c r="D771" s="34"/>
      <c r="E771" s="13" t="s">
        <v>719</v>
      </c>
      <c r="F771" s="16">
        <v>1</v>
      </c>
      <c r="G771" s="17">
        <v>60</v>
      </c>
      <c r="H771" s="17">
        <v>0</v>
      </c>
      <c r="I771" s="17">
        <v>0</v>
      </c>
      <c r="J771" s="15">
        <f t="shared" si="4"/>
        <v>60</v>
      </c>
      <c r="K771" s="14"/>
      <c r="L771" s="14"/>
      <c r="M771" s="14"/>
    </row>
    <row r="772" spans="1:13" x14ac:dyDescent="0.3">
      <c r="A772" s="14"/>
      <c r="B772" s="14"/>
      <c r="C772" s="14"/>
      <c r="D772" s="34"/>
      <c r="E772" s="13" t="s">
        <v>720</v>
      </c>
      <c r="F772" s="16">
        <v>1</v>
      </c>
      <c r="G772" s="17">
        <v>44</v>
      </c>
      <c r="H772" s="17">
        <v>0</v>
      </c>
      <c r="I772" s="17">
        <v>0</v>
      </c>
      <c r="J772" s="15">
        <f t="shared" si="4"/>
        <v>44</v>
      </c>
      <c r="K772" s="14"/>
      <c r="L772" s="14"/>
      <c r="M772" s="14"/>
    </row>
    <row r="773" spans="1:13" x14ac:dyDescent="0.3">
      <c r="A773" s="14"/>
      <c r="B773" s="14"/>
      <c r="C773" s="14"/>
      <c r="D773" s="34"/>
      <c r="E773" s="13" t="s">
        <v>721</v>
      </c>
      <c r="F773" s="16">
        <v>1</v>
      </c>
      <c r="G773" s="17">
        <v>13</v>
      </c>
      <c r="H773" s="17">
        <v>0</v>
      </c>
      <c r="I773" s="17">
        <v>0</v>
      </c>
      <c r="J773" s="15">
        <f t="shared" si="4"/>
        <v>13</v>
      </c>
      <c r="K773" s="14"/>
      <c r="L773" s="14"/>
      <c r="M773" s="14"/>
    </row>
    <row r="774" spans="1:13" x14ac:dyDescent="0.3">
      <c r="A774" s="14"/>
      <c r="B774" s="14"/>
      <c r="C774" s="14"/>
      <c r="D774" s="34"/>
      <c r="E774" s="13" t="s">
        <v>181</v>
      </c>
      <c r="F774" s="16">
        <v>2</v>
      </c>
      <c r="G774" s="17">
        <v>58</v>
      </c>
      <c r="H774" s="17">
        <v>0</v>
      </c>
      <c r="I774" s="17">
        <v>0</v>
      </c>
      <c r="J774" s="15">
        <f t="shared" si="4"/>
        <v>116</v>
      </c>
      <c r="K774" s="14"/>
      <c r="L774" s="14"/>
      <c r="M774" s="14"/>
    </row>
    <row r="775" spans="1:13" x14ac:dyDescent="0.3">
      <c r="A775" s="14"/>
      <c r="B775" s="14"/>
      <c r="C775" s="14"/>
      <c r="D775" s="34"/>
      <c r="E775" s="13" t="s">
        <v>722</v>
      </c>
      <c r="F775" s="16">
        <v>1</v>
      </c>
      <c r="G775" s="17">
        <v>46</v>
      </c>
      <c r="H775" s="17">
        <v>0</v>
      </c>
      <c r="I775" s="17">
        <v>0</v>
      </c>
      <c r="J775" s="15">
        <f t="shared" si="4"/>
        <v>46</v>
      </c>
      <c r="K775" s="14"/>
      <c r="L775" s="14"/>
      <c r="M775" s="14"/>
    </row>
    <row r="776" spans="1:13" x14ac:dyDescent="0.3">
      <c r="A776" s="14"/>
      <c r="B776" s="14"/>
      <c r="C776" s="14"/>
      <c r="D776" s="34"/>
      <c r="E776" s="13" t="s">
        <v>723</v>
      </c>
      <c r="F776" s="16">
        <v>1</v>
      </c>
      <c r="G776" s="17">
        <v>46</v>
      </c>
      <c r="H776" s="17">
        <v>0</v>
      </c>
      <c r="I776" s="17">
        <v>0</v>
      </c>
      <c r="J776" s="15">
        <f t="shared" si="4"/>
        <v>46</v>
      </c>
      <c r="K776" s="14"/>
      <c r="L776" s="14"/>
      <c r="M776" s="14"/>
    </row>
    <row r="777" spans="1:13" x14ac:dyDescent="0.3">
      <c r="A777" s="14"/>
      <c r="B777" s="14"/>
      <c r="C777" s="14"/>
      <c r="D777" s="34"/>
      <c r="E777" s="13" t="s">
        <v>724</v>
      </c>
      <c r="F777" s="16">
        <v>1</v>
      </c>
      <c r="G777" s="17">
        <v>46</v>
      </c>
      <c r="H777" s="17">
        <v>0</v>
      </c>
      <c r="I777" s="17">
        <v>0</v>
      </c>
      <c r="J777" s="15">
        <f t="shared" si="4"/>
        <v>46</v>
      </c>
      <c r="K777" s="14"/>
      <c r="L777" s="14"/>
      <c r="M777" s="14"/>
    </row>
    <row r="778" spans="1:13" x14ac:dyDescent="0.3">
      <c r="A778" s="14"/>
      <c r="B778" s="14"/>
      <c r="C778" s="14"/>
      <c r="D778" s="34"/>
      <c r="E778" s="13" t="s">
        <v>725</v>
      </c>
      <c r="F778" s="16">
        <v>1</v>
      </c>
      <c r="G778" s="17">
        <v>57</v>
      </c>
      <c r="H778" s="17">
        <v>0</v>
      </c>
      <c r="I778" s="17">
        <v>0</v>
      </c>
      <c r="J778" s="15">
        <f t="shared" si="4"/>
        <v>57</v>
      </c>
      <c r="K778" s="14"/>
      <c r="L778" s="14"/>
      <c r="M778" s="14"/>
    </row>
    <row r="779" spans="1:13" x14ac:dyDescent="0.3">
      <c r="A779" s="14"/>
      <c r="B779" s="14"/>
      <c r="C779" s="14"/>
      <c r="D779" s="34"/>
      <c r="E779" s="13" t="s">
        <v>726</v>
      </c>
      <c r="F779" s="16">
        <v>1</v>
      </c>
      <c r="G779" s="17">
        <v>59</v>
      </c>
      <c r="H779" s="17">
        <v>0</v>
      </c>
      <c r="I779" s="17">
        <v>0</v>
      </c>
      <c r="J779" s="15">
        <f t="shared" si="4"/>
        <v>59</v>
      </c>
      <c r="K779" s="14"/>
      <c r="L779" s="14"/>
      <c r="M779" s="14"/>
    </row>
    <row r="780" spans="1:13" x14ac:dyDescent="0.3">
      <c r="A780" s="14"/>
      <c r="B780" s="14"/>
      <c r="C780" s="14"/>
      <c r="D780" s="34"/>
      <c r="E780" s="13" t="s">
        <v>727</v>
      </c>
      <c r="F780" s="16">
        <v>1</v>
      </c>
      <c r="G780" s="17">
        <v>61</v>
      </c>
      <c r="H780" s="17">
        <v>0</v>
      </c>
      <c r="I780" s="17">
        <v>0</v>
      </c>
      <c r="J780" s="15">
        <f t="shared" si="4"/>
        <v>61</v>
      </c>
      <c r="K780" s="14"/>
      <c r="L780" s="14"/>
      <c r="M780" s="14"/>
    </row>
    <row r="781" spans="1:13" x14ac:dyDescent="0.3">
      <c r="A781" s="14"/>
      <c r="B781" s="14"/>
      <c r="C781" s="14"/>
      <c r="D781" s="34"/>
      <c r="E781" s="13" t="s">
        <v>728</v>
      </c>
      <c r="F781" s="16">
        <v>1</v>
      </c>
      <c r="G781" s="17">
        <v>59</v>
      </c>
      <c r="H781" s="17">
        <v>0</v>
      </c>
      <c r="I781" s="17">
        <v>0</v>
      </c>
      <c r="J781" s="15">
        <f t="shared" si="4"/>
        <v>59</v>
      </c>
      <c r="K781" s="14"/>
      <c r="L781" s="14"/>
      <c r="M781" s="14"/>
    </row>
    <row r="782" spans="1:13" x14ac:dyDescent="0.3">
      <c r="A782" s="14"/>
      <c r="B782" s="14"/>
      <c r="C782" s="14"/>
      <c r="D782" s="34"/>
      <c r="E782" s="13" t="s">
        <v>729</v>
      </c>
      <c r="F782" s="16">
        <v>1</v>
      </c>
      <c r="G782" s="17">
        <v>60</v>
      </c>
      <c r="H782" s="17">
        <v>0</v>
      </c>
      <c r="I782" s="17">
        <v>0</v>
      </c>
      <c r="J782" s="15">
        <f t="shared" si="4"/>
        <v>60</v>
      </c>
      <c r="K782" s="14"/>
      <c r="L782" s="14"/>
      <c r="M782" s="14"/>
    </row>
    <row r="783" spans="1:13" x14ac:dyDescent="0.3">
      <c r="A783" s="14"/>
      <c r="B783" s="14"/>
      <c r="C783" s="14"/>
      <c r="D783" s="34"/>
      <c r="E783" s="13" t="s">
        <v>730</v>
      </c>
      <c r="F783" s="16">
        <v>1</v>
      </c>
      <c r="G783" s="17">
        <v>39</v>
      </c>
      <c r="H783" s="17">
        <v>0</v>
      </c>
      <c r="I783" s="17">
        <v>0</v>
      </c>
      <c r="J783" s="15">
        <f t="shared" si="4"/>
        <v>39</v>
      </c>
      <c r="K783" s="14"/>
      <c r="L783" s="14"/>
      <c r="M783" s="14"/>
    </row>
    <row r="784" spans="1:13" x14ac:dyDescent="0.3">
      <c r="A784" s="14"/>
      <c r="B784" s="14"/>
      <c r="C784" s="14"/>
      <c r="D784" s="34"/>
      <c r="E784" s="13" t="s">
        <v>731</v>
      </c>
      <c r="F784" s="16">
        <v>1</v>
      </c>
      <c r="G784" s="17">
        <v>39</v>
      </c>
      <c r="H784" s="17">
        <v>0</v>
      </c>
      <c r="I784" s="17">
        <v>0</v>
      </c>
      <c r="J784" s="15">
        <f t="shared" si="4"/>
        <v>39</v>
      </c>
      <c r="K784" s="14"/>
      <c r="L784" s="14"/>
      <c r="M784" s="14"/>
    </row>
    <row r="785" spans="1:13" x14ac:dyDescent="0.3">
      <c r="A785" s="14"/>
      <c r="B785" s="14"/>
      <c r="C785" s="14"/>
      <c r="D785" s="34"/>
      <c r="E785" s="13" t="s">
        <v>732</v>
      </c>
      <c r="F785" s="16">
        <v>1</v>
      </c>
      <c r="G785" s="17">
        <v>37</v>
      </c>
      <c r="H785" s="17">
        <v>0</v>
      </c>
      <c r="I785" s="17">
        <v>0</v>
      </c>
      <c r="J785" s="15">
        <f t="shared" si="4"/>
        <v>37</v>
      </c>
      <c r="K785" s="14"/>
      <c r="L785" s="14"/>
      <c r="M785" s="14"/>
    </row>
    <row r="786" spans="1:13" x14ac:dyDescent="0.3">
      <c r="A786" s="14"/>
      <c r="B786" s="14"/>
      <c r="C786" s="14"/>
      <c r="D786" s="34"/>
      <c r="E786" s="13" t="s">
        <v>733</v>
      </c>
      <c r="F786" s="16">
        <v>3</v>
      </c>
      <c r="G786" s="17">
        <v>32</v>
      </c>
      <c r="H786" s="17">
        <v>0</v>
      </c>
      <c r="I786" s="17">
        <v>0</v>
      </c>
      <c r="J786" s="15">
        <f t="shared" si="4"/>
        <v>96</v>
      </c>
      <c r="K786" s="14"/>
      <c r="L786" s="14"/>
      <c r="M786" s="14"/>
    </row>
    <row r="787" spans="1:13" x14ac:dyDescent="0.3">
      <c r="A787" s="14"/>
      <c r="B787" s="14"/>
      <c r="C787" s="14"/>
      <c r="D787" s="34"/>
      <c r="E787" s="14"/>
      <c r="F787" s="14"/>
      <c r="G787" s="14"/>
      <c r="H787" s="14"/>
      <c r="I787" s="14"/>
      <c r="J787" s="18" t="s">
        <v>734</v>
      </c>
      <c r="K787" s="19">
        <f>SUM(J755:J786)*1</f>
        <v>1581</v>
      </c>
      <c r="L787" s="17">
        <v>4.42</v>
      </c>
      <c r="M787" s="19">
        <f>ROUND(K787*L787,2)</f>
        <v>6988.02</v>
      </c>
    </row>
    <row r="788" spans="1:13" ht="0.9" customHeight="1" x14ac:dyDescent="0.3">
      <c r="A788" s="20"/>
      <c r="B788" s="20"/>
      <c r="C788" s="20"/>
      <c r="D788" s="35"/>
      <c r="E788" s="20"/>
      <c r="F788" s="20"/>
      <c r="G788" s="20"/>
      <c r="H788" s="20"/>
      <c r="I788" s="20"/>
      <c r="J788" s="20"/>
      <c r="K788" s="20"/>
      <c r="L788" s="20"/>
      <c r="M788" s="20"/>
    </row>
    <row r="789" spans="1:13" x14ac:dyDescent="0.3">
      <c r="A789" s="12" t="s">
        <v>735</v>
      </c>
      <c r="B789" s="13" t="s">
        <v>22</v>
      </c>
      <c r="C789" s="13" t="s">
        <v>123</v>
      </c>
      <c r="D789" s="24" t="s">
        <v>736</v>
      </c>
      <c r="E789" s="14"/>
      <c r="F789" s="14"/>
      <c r="G789" s="14"/>
      <c r="H789" s="14"/>
      <c r="I789" s="14"/>
      <c r="J789" s="14"/>
      <c r="K789" s="15">
        <f>K794</f>
        <v>90</v>
      </c>
      <c r="L789" s="15">
        <f>L794</f>
        <v>5.85</v>
      </c>
      <c r="M789" s="15">
        <f>M794</f>
        <v>526.5</v>
      </c>
    </row>
    <row r="790" spans="1:13" ht="51" x14ac:dyDescent="0.3">
      <c r="A790" s="14"/>
      <c r="B790" s="14"/>
      <c r="C790" s="14"/>
      <c r="D790" s="24" t="s">
        <v>737</v>
      </c>
      <c r="E790" s="14"/>
      <c r="F790" s="14"/>
      <c r="G790" s="14"/>
      <c r="H790" s="14"/>
      <c r="I790" s="14"/>
      <c r="J790" s="14"/>
      <c r="K790" s="14"/>
      <c r="L790" s="14"/>
      <c r="M790" s="14"/>
    </row>
    <row r="791" spans="1:13" x14ac:dyDescent="0.3">
      <c r="A791" s="14"/>
      <c r="B791" s="14"/>
      <c r="C791" s="14"/>
      <c r="D791" s="34"/>
      <c r="E791" s="13" t="s">
        <v>738</v>
      </c>
      <c r="F791" s="16">
        <v>1</v>
      </c>
      <c r="G791" s="17">
        <v>22</v>
      </c>
      <c r="H791" s="17">
        <v>0</v>
      </c>
      <c r="I791" s="17">
        <v>0</v>
      </c>
      <c r="J791" s="15">
        <f>OR(F791&lt;&gt;0,G791&lt;&gt;0,H791&lt;&gt;0,I791&lt;&gt;0)*(F791 + (F791 = 0))*(G791 + (G791 = 0))*(H791 + (H791 = 0))*(I791 + (I791 = 0))</f>
        <v>22</v>
      </c>
      <c r="K791" s="14"/>
      <c r="L791" s="14"/>
      <c r="M791" s="14"/>
    </row>
    <row r="792" spans="1:13" x14ac:dyDescent="0.3">
      <c r="A792" s="14"/>
      <c r="B792" s="14"/>
      <c r="C792" s="14"/>
      <c r="D792" s="34"/>
      <c r="E792" s="13" t="s">
        <v>739</v>
      </c>
      <c r="F792" s="16">
        <v>1</v>
      </c>
      <c r="G792" s="17">
        <v>18</v>
      </c>
      <c r="H792" s="17">
        <v>0</v>
      </c>
      <c r="I792" s="17">
        <v>0</v>
      </c>
      <c r="J792" s="15">
        <f>OR(F792&lt;&gt;0,G792&lt;&gt;0,H792&lt;&gt;0,I792&lt;&gt;0)*(F792 + (F792 = 0))*(G792 + (G792 = 0))*(H792 + (H792 = 0))*(I792 + (I792 = 0))</f>
        <v>18</v>
      </c>
      <c r="K792" s="14"/>
      <c r="L792" s="14"/>
      <c r="M792" s="14"/>
    </row>
    <row r="793" spans="1:13" x14ac:dyDescent="0.3">
      <c r="A793" s="14"/>
      <c r="B793" s="14"/>
      <c r="C793" s="14"/>
      <c r="D793" s="34"/>
      <c r="E793" s="13" t="s">
        <v>740</v>
      </c>
      <c r="F793" s="16">
        <v>1</v>
      </c>
      <c r="G793" s="17">
        <v>50</v>
      </c>
      <c r="H793" s="17">
        <v>0</v>
      </c>
      <c r="I793" s="17">
        <v>0</v>
      </c>
      <c r="J793" s="15">
        <f>OR(F793&lt;&gt;0,G793&lt;&gt;0,H793&lt;&gt;0,I793&lt;&gt;0)*(F793 + (F793 = 0))*(G793 + (G793 = 0))*(H793 + (H793 = 0))*(I793 + (I793 = 0))</f>
        <v>50</v>
      </c>
      <c r="K793" s="14"/>
      <c r="L793" s="14"/>
      <c r="M793" s="14"/>
    </row>
    <row r="794" spans="1:13" x14ac:dyDescent="0.3">
      <c r="A794" s="14"/>
      <c r="B794" s="14"/>
      <c r="C794" s="14"/>
      <c r="D794" s="34"/>
      <c r="E794" s="14"/>
      <c r="F794" s="14"/>
      <c r="G794" s="14"/>
      <c r="H794" s="14"/>
      <c r="I794" s="14"/>
      <c r="J794" s="18" t="s">
        <v>741</v>
      </c>
      <c r="K794" s="19">
        <f>SUM(J791:J793)*1</f>
        <v>90</v>
      </c>
      <c r="L794" s="17">
        <v>5.85</v>
      </c>
      <c r="M794" s="19">
        <f>ROUND(K794*L794,2)</f>
        <v>526.5</v>
      </c>
    </row>
    <row r="795" spans="1:13" ht="0.9" customHeight="1" x14ac:dyDescent="0.3">
      <c r="A795" s="20"/>
      <c r="B795" s="20"/>
      <c r="C795" s="20"/>
      <c r="D795" s="35"/>
      <c r="E795" s="20"/>
      <c r="F795" s="20"/>
      <c r="G795" s="20"/>
      <c r="H795" s="20"/>
      <c r="I795" s="20"/>
      <c r="J795" s="20"/>
      <c r="K795" s="20"/>
      <c r="L795" s="20"/>
      <c r="M795" s="20"/>
    </row>
    <row r="796" spans="1:13" x14ac:dyDescent="0.3">
      <c r="A796" s="12" t="s">
        <v>742</v>
      </c>
      <c r="B796" s="13" t="s">
        <v>22</v>
      </c>
      <c r="C796" s="13" t="s">
        <v>123</v>
      </c>
      <c r="D796" s="24" t="s">
        <v>743</v>
      </c>
      <c r="E796" s="14"/>
      <c r="F796" s="14"/>
      <c r="G796" s="14"/>
      <c r="H796" s="14"/>
      <c r="I796" s="14"/>
      <c r="J796" s="14"/>
      <c r="K796" s="15">
        <f>K801</f>
        <v>78</v>
      </c>
      <c r="L796" s="15">
        <f>L801</f>
        <v>12.17</v>
      </c>
      <c r="M796" s="15">
        <f>M801</f>
        <v>949.26</v>
      </c>
    </row>
    <row r="797" spans="1:13" ht="51" x14ac:dyDescent="0.3">
      <c r="A797" s="14"/>
      <c r="B797" s="14"/>
      <c r="C797" s="14"/>
      <c r="D797" s="24" t="s">
        <v>744</v>
      </c>
      <c r="E797" s="14"/>
      <c r="F797" s="14"/>
      <c r="G797" s="14"/>
      <c r="H797" s="14"/>
      <c r="I797" s="14"/>
      <c r="J797" s="14"/>
      <c r="K797" s="14"/>
      <c r="L797" s="14"/>
      <c r="M797" s="14"/>
    </row>
    <row r="798" spans="1:13" x14ac:dyDescent="0.3">
      <c r="A798" s="14"/>
      <c r="B798" s="14"/>
      <c r="C798" s="14"/>
      <c r="D798" s="34"/>
      <c r="E798" s="13" t="s">
        <v>745</v>
      </c>
      <c r="F798" s="16">
        <v>2</v>
      </c>
      <c r="G798" s="17">
        <v>15</v>
      </c>
      <c r="H798" s="17">
        <v>0</v>
      </c>
      <c r="I798" s="17">
        <v>0</v>
      </c>
      <c r="J798" s="15">
        <f>OR(F798&lt;&gt;0,G798&lt;&gt;0,H798&lt;&gt;0,I798&lt;&gt;0)*(F798 + (F798 = 0))*(G798 + (G798 = 0))*(H798 + (H798 = 0))*(I798 + (I798 = 0))</f>
        <v>30</v>
      </c>
      <c r="K798" s="14"/>
      <c r="L798" s="14"/>
      <c r="M798" s="14"/>
    </row>
    <row r="799" spans="1:13" x14ac:dyDescent="0.3">
      <c r="A799" s="14"/>
      <c r="B799" s="14"/>
      <c r="C799" s="14"/>
      <c r="D799" s="34"/>
      <c r="E799" s="13" t="s">
        <v>746</v>
      </c>
      <c r="F799" s="16">
        <v>1</v>
      </c>
      <c r="G799" s="17">
        <v>38</v>
      </c>
      <c r="H799" s="17">
        <v>0</v>
      </c>
      <c r="I799" s="17">
        <v>0</v>
      </c>
      <c r="J799" s="15">
        <f>OR(F799&lt;&gt;0,G799&lt;&gt;0,H799&lt;&gt;0,I799&lt;&gt;0)*(F799 + (F799 = 0))*(G799 + (G799 = 0))*(H799 + (H799 = 0))*(I799 + (I799 = 0))</f>
        <v>38</v>
      </c>
      <c r="K799" s="14"/>
      <c r="L799" s="14"/>
      <c r="M799" s="14"/>
    </row>
    <row r="800" spans="1:13" x14ac:dyDescent="0.3">
      <c r="A800" s="14"/>
      <c r="B800" s="14"/>
      <c r="C800" s="14"/>
      <c r="D800" s="34"/>
      <c r="E800" s="13" t="s">
        <v>733</v>
      </c>
      <c r="F800" s="16">
        <v>1</v>
      </c>
      <c r="G800" s="17">
        <v>10</v>
      </c>
      <c r="H800" s="17">
        <v>0</v>
      </c>
      <c r="I800" s="17">
        <v>0</v>
      </c>
      <c r="J800" s="15">
        <f>OR(F800&lt;&gt;0,G800&lt;&gt;0,H800&lt;&gt;0,I800&lt;&gt;0)*(F800 + (F800 = 0))*(G800 + (G800 = 0))*(H800 + (H800 = 0))*(I800 + (I800 = 0))</f>
        <v>10</v>
      </c>
      <c r="K800" s="14"/>
      <c r="L800" s="14"/>
      <c r="M800" s="14"/>
    </row>
    <row r="801" spans="1:13" x14ac:dyDescent="0.3">
      <c r="A801" s="14"/>
      <c r="B801" s="14"/>
      <c r="C801" s="14"/>
      <c r="D801" s="34"/>
      <c r="E801" s="14"/>
      <c r="F801" s="14"/>
      <c r="G801" s="14"/>
      <c r="H801" s="14"/>
      <c r="I801" s="14"/>
      <c r="J801" s="18" t="s">
        <v>747</v>
      </c>
      <c r="K801" s="19">
        <f>SUM(J798:J800)*1</f>
        <v>78</v>
      </c>
      <c r="L801" s="17">
        <v>12.17</v>
      </c>
      <c r="M801" s="19">
        <f>ROUND(K801*L801,2)</f>
        <v>949.26</v>
      </c>
    </row>
    <row r="802" spans="1:13" ht="0.9" customHeight="1" x14ac:dyDescent="0.3">
      <c r="A802" s="20"/>
      <c r="B802" s="20"/>
      <c r="C802" s="20"/>
      <c r="D802" s="35"/>
      <c r="E802" s="20"/>
      <c r="F802" s="20"/>
      <c r="G802" s="20"/>
      <c r="H802" s="20"/>
      <c r="I802" s="20"/>
      <c r="J802" s="20"/>
      <c r="K802" s="20"/>
      <c r="L802" s="20"/>
      <c r="M802" s="20"/>
    </row>
    <row r="803" spans="1:13" x14ac:dyDescent="0.3">
      <c r="A803" s="12" t="s">
        <v>748</v>
      </c>
      <c r="B803" s="13" t="s">
        <v>22</v>
      </c>
      <c r="C803" s="13" t="s">
        <v>123</v>
      </c>
      <c r="D803" s="24" t="s">
        <v>749</v>
      </c>
      <c r="E803" s="14"/>
      <c r="F803" s="14"/>
      <c r="G803" s="14"/>
      <c r="H803" s="14"/>
      <c r="I803" s="14"/>
      <c r="J803" s="14"/>
      <c r="K803" s="15">
        <f>K806</f>
        <v>6</v>
      </c>
      <c r="L803" s="15">
        <f>L806</f>
        <v>31.83</v>
      </c>
      <c r="M803" s="15">
        <f>M806</f>
        <v>190.98</v>
      </c>
    </row>
    <row r="804" spans="1:13" ht="51" x14ac:dyDescent="0.3">
      <c r="A804" s="14"/>
      <c r="B804" s="14"/>
      <c r="C804" s="14"/>
      <c r="D804" s="24" t="s">
        <v>750</v>
      </c>
      <c r="E804" s="14"/>
      <c r="F804" s="14"/>
      <c r="G804" s="14"/>
      <c r="H804" s="14"/>
      <c r="I804" s="14"/>
      <c r="J804" s="14"/>
      <c r="K804" s="14"/>
      <c r="L804" s="14"/>
      <c r="M804" s="14"/>
    </row>
    <row r="805" spans="1:13" x14ac:dyDescent="0.3">
      <c r="A805" s="14"/>
      <c r="B805" s="14"/>
      <c r="C805" s="14"/>
      <c r="D805" s="34"/>
      <c r="E805" s="13" t="s">
        <v>751</v>
      </c>
      <c r="F805" s="16">
        <v>1</v>
      </c>
      <c r="G805" s="17">
        <v>6</v>
      </c>
      <c r="H805" s="17">
        <v>0</v>
      </c>
      <c r="I805" s="17">
        <v>0</v>
      </c>
      <c r="J805" s="15">
        <f>OR(F805&lt;&gt;0,G805&lt;&gt;0,H805&lt;&gt;0,I805&lt;&gt;0)*(F805 + (F805 = 0))*(G805 + (G805 = 0))*(H805 + (H805 = 0))*(I805 + (I805 = 0))</f>
        <v>6</v>
      </c>
      <c r="K805" s="14"/>
      <c r="L805" s="14"/>
      <c r="M805" s="14"/>
    </row>
    <row r="806" spans="1:13" x14ac:dyDescent="0.3">
      <c r="A806" s="14"/>
      <c r="B806" s="14"/>
      <c r="C806" s="14"/>
      <c r="D806" s="34"/>
      <c r="E806" s="14"/>
      <c r="F806" s="14"/>
      <c r="G806" s="14"/>
      <c r="H806" s="14"/>
      <c r="I806" s="14"/>
      <c r="J806" s="18" t="s">
        <v>752</v>
      </c>
      <c r="K806" s="19">
        <f>J805*1</f>
        <v>6</v>
      </c>
      <c r="L806" s="17">
        <v>31.83</v>
      </c>
      <c r="M806" s="19">
        <f>ROUND(K806*L806,2)</f>
        <v>190.98</v>
      </c>
    </row>
    <row r="807" spans="1:13" ht="0.9" customHeight="1" x14ac:dyDescent="0.3">
      <c r="A807" s="20"/>
      <c r="B807" s="20"/>
      <c r="C807" s="20"/>
      <c r="D807" s="35"/>
      <c r="E807" s="20"/>
      <c r="F807" s="20"/>
      <c r="G807" s="20"/>
      <c r="H807" s="20"/>
      <c r="I807" s="20"/>
      <c r="J807" s="20"/>
      <c r="K807" s="20"/>
      <c r="L807" s="20"/>
      <c r="M807" s="20"/>
    </row>
    <row r="808" spans="1:13" x14ac:dyDescent="0.3">
      <c r="A808" s="12" t="s">
        <v>753</v>
      </c>
      <c r="B808" s="13" t="s">
        <v>22</v>
      </c>
      <c r="C808" s="13" t="s">
        <v>42</v>
      </c>
      <c r="D808" s="24" t="s">
        <v>754</v>
      </c>
      <c r="E808" s="14"/>
      <c r="F808" s="14"/>
      <c r="G808" s="14"/>
      <c r="H808" s="14"/>
      <c r="I808" s="14"/>
      <c r="J808" s="14"/>
      <c r="K808" s="15">
        <f>K819</f>
        <v>25</v>
      </c>
      <c r="L808" s="15">
        <f>L819</f>
        <v>59.24</v>
      </c>
      <c r="M808" s="15">
        <f>M819</f>
        <v>1481</v>
      </c>
    </row>
    <row r="809" spans="1:13" ht="51" x14ac:dyDescent="0.3">
      <c r="A809" s="14"/>
      <c r="B809" s="14"/>
      <c r="C809" s="14"/>
      <c r="D809" s="24" t="s">
        <v>755</v>
      </c>
      <c r="E809" s="14"/>
      <c r="F809" s="14"/>
      <c r="G809" s="14"/>
      <c r="H809" s="14"/>
      <c r="I809" s="14"/>
      <c r="J809" s="14"/>
      <c r="K809" s="14"/>
      <c r="L809" s="14"/>
      <c r="M809" s="14"/>
    </row>
    <row r="810" spans="1:13" x14ac:dyDescent="0.3">
      <c r="A810" s="14"/>
      <c r="B810" s="14"/>
      <c r="C810" s="14"/>
      <c r="D810" s="34"/>
      <c r="E810" s="13" t="s">
        <v>756</v>
      </c>
      <c r="F810" s="16">
        <v>1</v>
      </c>
      <c r="G810" s="17">
        <v>0</v>
      </c>
      <c r="H810" s="17">
        <v>0</v>
      </c>
      <c r="I810" s="17">
        <v>0</v>
      </c>
      <c r="J810" s="15">
        <f t="shared" ref="J810:J818" si="5">OR(F810&lt;&gt;0,G810&lt;&gt;0,H810&lt;&gt;0,I810&lt;&gt;0)*(F810 + (F810 = 0))*(G810 + (G810 = 0))*(H810 + (H810 = 0))*(I810 + (I810 = 0))</f>
        <v>1</v>
      </c>
      <c r="K810" s="14"/>
      <c r="L810" s="14"/>
      <c r="M810" s="14"/>
    </row>
    <row r="811" spans="1:13" x14ac:dyDescent="0.3">
      <c r="A811" s="14"/>
      <c r="B811" s="14"/>
      <c r="C811" s="14"/>
      <c r="D811" s="34"/>
      <c r="E811" s="13" t="s">
        <v>665</v>
      </c>
      <c r="F811" s="16">
        <v>1</v>
      </c>
      <c r="G811" s="17">
        <v>0</v>
      </c>
      <c r="H811" s="17">
        <v>0</v>
      </c>
      <c r="I811" s="17">
        <v>0</v>
      </c>
      <c r="J811" s="15">
        <f t="shared" si="5"/>
        <v>1</v>
      </c>
      <c r="K811" s="14"/>
      <c r="L811" s="14"/>
      <c r="M811" s="14"/>
    </row>
    <row r="812" spans="1:13" x14ac:dyDescent="0.3">
      <c r="A812" s="14"/>
      <c r="B812" s="14"/>
      <c r="C812" s="14"/>
      <c r="D812" s="34"/>
      <c r="E812" s="13" t="s">
        <v>757</v>
      </c>
      <c r="F812" s="16">
        <v>1</v>
      </c>
      <c r="G812" s="17">
        <v>0</v>
      </c>
      <c r="H812" s="17">
        <v>0</v>
      </c>
      <c r="I812" s="17">
        <v>0</v>
      </c>
      <c r="J812" s="15">
        <f t="shared" si="5"/>
        <v>1</v>
      </c>
      <c r="K812" s="14"/>
      <c r="L812" s="14"/>
      <c r="M812" s="14"/>
    </row>
    <row r="813" spans="1:13" x14ac:dyDescent="0.3">
      <c r="A813" s="14"/>
      <c r="B813" s="14"/>
      <c r="C813" s="14"/>
      <c r="D813" s="34"/>
      <c r="E813" s="13" t="s">
        <v>758</v>
      </c>
      <c r="F813" s="16">
        <v>2</v>
      </c>
      <c r="G813" s="17">
        <v>0</v>
      </c>
      <c r="H813" s="17">
        <v>0</v>
      </c>
      <c r="I813" s="17">
        <v>0</v>
      </c>
      <c r="J813" s="15">
        <f t="shared" si="5"/>
        <v>2</v>
      </c>
      <c r="K813" s="14"/>
      <c r="L813" s="14"/>
      <c r="M813" s="14"/>
    </row>
    <row r="814" spans="1:13" x14ac:dyDescent="0.3">
      <c r="A814" s="14"/>
      <c r="B814" s="14"/>
      <c r="C814" s="14"/>
      <c r="D814" s="34"/>
      <c r="E814" s="13" t="s">
        <v>759</v>
      </c>
      <c r="F814" s="16">
        <v>1</v>
      </c>
      <c r="G814" s="17">
        <v>0</v>
      </c>
      <c r="H814" s="17">
        <v>0</v>
      </c>
      <c r="I814" s="17">
        <v>0</v>
      </c>
      <c r="J814" s="15">
        <f t="shared" si="5"/>
        <v>1</v>
      </c>
      <c r="K814" s="14"/>
      <c r="L814" s="14"/>
      <c r="M814" s="14"/>
    </row>
    <row r="815" spans="1:13" x14ac:dyDescent="0.3">
      <c r="A815" s="14"/>
      <c r="B815" s="14"/>
      <c r="C815" s="14"/>
      <c r="D815" s="34"/>
      <c r="E815" s="13" t="s">
        <v>760</v>
      </c>
      <c r="F815" s="16">
        <v>3</v>
      </c>
      <c r="G815" s="17">
        <v>0</v>
      </c>
      <c r="H815" s="17">
        <v>0</v>
      </c>
      <c r="I815" s="17">
        <v>0</v>
      </c>
      <c r="J815" s="15">
        <f t="shared" si="5"/>
        <v>3</v>
      </c>
      <c r="K815" s="14"/>
      <c r="L815" s="14"/>
      <c r="M815" s="14"/>
    </row>
    <row r="816" spans="1:13" x14ac:dyDescent="0.3">
      <c r="A816" s="14"/>
      <c r="B816" s="14"/>
      <c r="C816" s="14"/>
      <c r="D816" s="34"/>
      <c r="E816" s="13" t="s">
        <v>761</v>
      </c>
      <c r="F816" s="16">
        <v>5</v>
      </c>
      <c r="G816" s="17">
        <v>0</v>
      </c>
      <c r="H816" s="17">
        <v>0</v>
      </c>
      <c r="I816" s="17">
        <v>0</v>
      </c>
      <c r="J816" s="15">
        <f t="shared" si="5"/>
        <v>5</v>
      </c>
      <c r="K816" s="14"/>
      <c r="L816" s="14"/>
      <c r="M816" s="14"/>
    </row>
    <row r="817" spans="1:13" x14ac:dyDescent="0.3">
      <c r="A817" s="14"/>
      <c r="B817" s="14"/>
      <c r="C817" s="14"/>
      <c r="D817" s="34"/>
      <c r="E817" s="13" t="s">
        <v>762</v>
      </c>
      <c r="F817" s="16">
        <v>2</v>
      </c>
      <c r="G817" s="17">
        <v>0</v>
      </c>
      <c r="H817" s="17">
        <v>0</v>
      </c>
      <c r="I817" s="17">
        <v>0</v>
      </c>
      <c r="J817" s="15">
        <f t="shared" si="5"/>
        <v>2</v>
      </c>
      <c r="K817" s="14"/>
      <c r="L817" s="14"/>
      <c r="M817" s="14"/>
    </row>
    <row r="818" spans="1:13" x14ac:dyDescent="0.3">
      <c r="A818" s="14"/>
      <c r="B818" s="14"/>
      <c r="C818" s="14"/>
      <c r="D818" s="34"/>
      <c r="E818" s="13" t="s">
        <v>763</v>
      </c>
      <c r="F818" s="16">
        <v>9</v>
      </c>
      <c r="G818" s="17">
        <v>0</v>
      </c>
      <c r="H818" s="17">
        <v>0</v>
      </c>
      <c r="I818" s="17">
        <v>0</v>
      </c>
      <c r="J818" s="15">
        <f t="shared" si="5"/>
        <v>9</v>
      </c>
      <c r="K818" s="14"/>
      <c r="L818" s="14"/>
      <c r="M818" s="14"/>
    </row>
    <row r="819" spans="1:13" x14ac:dyDescent="0.3">
      <c r="A819" s="14"/>
      <c r="B819" s="14"/>
      <c r="C819" s="14"/>
      <c r="D819" s="34"/>
      <c r="E819" s="14"/>
      <c r="F819" s="14"/>
      <c r="G819" s="14"/>
      <c r="H819" s="14"/>
      <c r="I819" s="14"/>
      <c r="J819" s="18" t="s">
        <v>764</v>
      </c>
      <c r="K819" s="19">
        <f>SUM(J810:J818)*1</f>
        <v>25</v>
      </c>
      <c r="L819" s="17">
        <v>59.24</v>
      </c>
      <c r="M819" s="19">
        <f>ROUND(K819*L819,2)</f>
        <v>1481</v>
      </c>
    </row>
    <row r="820" spans="1:13" ht="0.9" customHeight="1" x14ac:dyDescent="0.3">
      <c r="A820" s="20"/>
      <c r="B820" s="20"/>
      <c r="C820" s="20"/>
      <c r="D820" s="35"/>
      <c r="E820" s="20"/>
      <c r="F820" s="20"/>
      <c r="G820" s="20"/>
      <c r="H820" s="20"/>
      <c r="I820" s="20"/>
      <c r="J820" s="20"/>
      <c r="K820" s="20"/>
      <c r="L820" s="20"/>
      <c r="M820" s="20"/>
    </row>
    <row r="821" spans="1:13" x14ac:dyDescent="0.3">
      <c r="A821" s="12" t="s">
        <v>765</v>
      </c>
      <c r="B821" s="13" t="s">
        <v>22</v>
      </c>
      <c r="C821" s="13" t="s">
        <v>42</v>
      </c>
      <c r="D821" s="24" t="s">
        <v>766</v>
      </c>
      <c r="E821" s="14"/>
      <c r="F821" s="14"/>
      <c r="G821" s="14"/>
      <c r="H821" s="14"/>
      <c r="I821" s="14"/>
      <c r="J821" s="14"/>
      <c r="K821" s="15">
        <f>K825</f>
        <v>4</v>
      </c>
      <c r="L821" s="15">
        <f>L825</f>
        <v>59.24</v>
      </c>
      <c r="M821" s="15">
        <f>M825</f>
        <v>236.96</v>
      </c>
    </row>
    <row r="822" spans="1:13" ht="112.2" x14ac:dyDescent="0.3">
      <c r="A822" s="14"/>
      <c r="B822" s="14"/>
      <c r="C822" s="14"/>
      <c r="D822" s="24" t="s">
        <v>767</v>
      </c>
      <c r="E822" s="14"/>
      <c r="F822" s="14"/>
      <c r="G822" s="14"/>
      <c r="H822" s="14"/>
      <c r="I822" s="14"/>
      <c r="J822" s="14"/>
      <c r="K822" s="14"/>
      <c r="L822" s="14"/>
      <c r="M822" s="14"/>
    </row>
    <row r="823" spans="1:13" x14ac:dyDescent="0.3">
      <c r="A823" s="14"/>
      <c r="B823" s="14"/>
      <c r="C823" s="14"/>
      <c r="D823" s="34"/>
      <c r="E823" s="13" t="s">
        <v>768</v>
      </c>
      <c r="F823" s="16">
        <v>2</v>
      </c>
      <c r="G823" s="17">
        <v>0</v>
      </c>
      <c r="H823" s="17">
        <v>0</v>
      </c>
      <c r="I823" s="17">
        <v>0</v>
      </c>
      <c r="J823" s="15">
        <f>OR(F823&lt;&gt;0,G823&lt;&gt;0,H823&lt;&gt;0,I823&lt;&gt;0)*(F823 + (F823 = 0))*(G823 + (G823 = 0))*(H823 + (H823 = 0))*(I823 + (I823 = 0))</f>
        <v>2</v>
      </c>
      <c r="K823" s="14"/>
      <c r="L823" s="14"/>
      <c r="M823" s="14"/>
    </row>
    <row r="824" spans="1:13" x14ac:dyDescent="0.3">
      <c r="A824" s="14"/>
      <c r="B824" s="14"/>
      <c r="C824" s="14"/>
      <c r="D824" s="34"/>
      <c r="E824" s="13" t="s">
        <v>769</v>
      </c>
      <c r="F824" s="16">
        <v>2</v>
      </c>
      <c r="G824" s="17">
        <v>0</v>
      </c>
      <c r="H824" s="17">
        <v>0</v>
      </c>
      <c r="I824" s="17">
        <v>0</v>
      </c>
      <c r="J824" s="15">
        <f>OR(F824&lt;&gt;0,G824&lt;&gt;0,H824&lt;&gt;0,I824&lt;&gt;0)*(F824 + (F824 = 0))*(G824 + (G824 = 0))*(H824 + (H824 = 0))*(I824 + (I824 = 0))</f>
        <v>2</v>
      </c>
      <c r="K824" s="14"/>
      <c r="L824" s="14"/>
      <c r="M824" s="14"/>
    </row>
    <row r="825" spans="1:13" x14ac:dyDescent="0.3">
      <c r="A825" s="14"/>
      <c r="B825" s="14"/>
      <c r="C825" s="14"/>
      <c r="D825" s="34"/>
      <c r="E825" s="14"/>
      <c r="F825" s="14"/>
      <c r="G825" s="14"/>
      <c r="H825" s="14"/>
      <c r="I825" s="14"/>
      <c r="J825" s="18" t="s">
        <v>770</v>
      </c>
      <c r="K825" s="19">
        <f>SUM(J823:J824)</f>
        <v>4</v>
      </c>
      <c r="L825" s="17">
        <v>59.24</v>
      </c>
      <c r="M825" s="19">
        <f>ROUND(K825*L825,2)</f>
        <v>236.96</v>
      </c>
    </row>
    <row r="826" spans="1:13" ht="0.9" customHeight="1" x14ac:dyDescent="0.3">
      <c r="A826" s="20"/>
      <c r="B826" s="20"/>
      <c r="C826" s="20"/>
      <c r="D826" s="35"/>
      <c r="E826" s="20"/>
      <c r="F826" s="20"/>
      <c r="G826" s="20"/>
      <c r="H826" s="20"/>
      <c r="I826" s="20"/>
      <c r="J826" s="20"/>
      <c r="K826" s="20"/>
      <c r="L826" s="20"/>
      <c r="M826" s="20"/>
    </row>
    <row r="827" spans="1:13" x14ac:dyDescent="0.3">
      <c r="A827" s="12" t="s">
        <v>771</v>
      </c>
      <c r="B827" s="13" t="s">
        <v>22</v>
      </c>
      <c r="C827" s="13" t="s">
        <v>42</v>
      </c>
      <c r="D827" s="24" t="s">
        <v>772</v>
      </c>
      <c r="E827" s="14"/>
      <c r="F827" s="14"/>
      <c r="G827" s="14"/>
      <c r="H827" s="14"/>
      <c r="I827" s="14"/>
      <c r="J827" s="14"/>
      <c r="K827" s="15">
        <f>K831</f>
        <v>3</v>
      </c>
      <c r="L827" s="15">
        <f>L831</f>
        <v>84.76</v>
      </c>
      <c r="M827" s="15">
        <f>M831</f>
        <v>254.28</v>
      </c>
    </row>
    <row r="828" spans="1:13" ht="102" x14ac:dyDescent="0.3">
      <c r="A828" s="14"/>
      <c r="B828" s="14"/>
      <c r="C828" s="14"/>
      <c r="D828" s="24" t="s">
        <v>773</v>
      </c>
      <c r="E828" s="14"/>
      <c r="F828" s="14"/>
      <c r="G828" s="14"/>
      <c r="H828" s="14"/>
      <c r="I828" s="14"/>
      <c r="J828" s="14"/>
      <c r="K828" s="14"/>
      <c r="L828" s="14"/>
      <c r="M828" s="14"/>
    </row>
    <row r="829" spans="1:13" x14ac:dyDescent="0.3">
      <c r="A829" s="14"/>
      <c r="B829" s="14"/>
      <c r="C829" s="14"/>
      <c r="D829" s="34"/>
      <c r="E829" s="13" t="s">
        <v>774</v>
      </c>
      <c r="F829" s="16">
        <v>2</v>
      </c>
      <c r="G829" s="17">
        <v>0</v>
      </c>
      <c r="H829" s="17">
        <v>0</v>
      </c>
      <c r="I829" s="17">
        <v>0</v>
      </c>
      <c r="J829" s="15">
        <f>OR(F829&lt;&gt;0,G829&lt;&gt;0,H829&lt;&gt;0,I829&lt;&gt;0)*(F829 + (F829 = 0))*(G829 + (G829 = 0))*(H829 + (H829 = 0))*(I829 + (I829 = 0))</f>
        <v>2</v>
      </c>
      <c r="K829" s="14"/>
      <c r="L829" s="14"/>
      <c r="M829" s="14"/>
    </row>
    <row r="830" spans="1:13" x14ac:dyDescent="0.3">
      <c r="A830" s="14"/>
      <c r="B830" s="14"/>
      <c r="C830" s="14"/>
      <c r="D830" s="34"/>
      <c r="E830" s="13" t="s">
        <v>775</v>
      </c>
      <c r="F830" s="16">
        <v>1</v>
      </c>
      <c r="G830" s="17">
        <v>0</v>
      </c>
      <c r="H830" s="17">
        <v>0</v>
      </c>
      <c r="I830" s="17">
        <v>0</v>
      </c>
      <c r="J830" s="15">
        <f>OR(F830&lt;&gt;0,G830&lt;&gt;0,H830&lt;&gt;0,I830&lt;&gt;0)*(F830 + (F830 = 0))*(G830 + (G830 = 0))*(H830 + (H830 = 0))*(I830 + (I830 = 0))</f>
        <v>1</v>
      </c>
      <c r="K830" s="14"/>
      <c r="L830" s="14"/>
      <c r="M830" s="14"/>
    </row>
    <row r="831" spans="1:13" x14ac:dyDescent="0.3">
      <c r="A831" s="14"/>
      <c r="B831" s="14"/>
      <c r="C831" s="14"/>
      <c r="D831" s="34"/>
      <c r="E831" s="14"/>
      <c r="F831" s="14"/>
      <c r="G831" s="14"/>
      <c r="H831" s="14"/>
      <c r="I831" s="14"/>
      <c r="J831" s="18" t="s">
        <v>776</v>
      </c>
      <c r="K831" s="19">
        <f>SUM(J829:J830)</f>
        <v>3</v>
      </c>
      <c r="L831" s="17">
        <v>84.76</v>
      </c>
      <c r="M831" s="19">
        <f>ROUND(K831*L831,2)</f>
        <v>254.28</v>
      </c>
    </row>
    <row r="832" spans="1:13" ht="0.9" customHeight="1" x14ac:dyDescent="0.3">
      <c r="A832" s="20"/>
      <c r="B832" s="20"/>
      <c r="C832" s="20"/>
      <c r="D832" s="35"/>
      <c r="E832" s="20"/>
      <c r="F832" s="20"/>
      <c r="G832" s="20"/>
      <c r="H832" s="20"/>
      <c r="I832" s="20"/>
      <c r="J832" s="20"/>
      <c r="K832" s="20"/>
      <c r="L832" s="20"/>
      <c r="M832" s="20"/>
    </row>
    <row r="833" spans="1:13" x14ac:dyDescent="0.3">
      <c r="A833" s="12" t="s">
        <v>777</v>
      </c>
      <c r="B833" s="13" t="s">
        <v>22</v>
      </c>
      <c r="C833" s="13" t="s">
        <v>42</v>
      </c>
      <c r="D833" s="24" t="s">
        <v>778</v>
      </c>
      <c r="E833" s="14"/>
      <c r="F833" s="14"/>
      <c r="G833" s="14"/>
      <c r="H833" s="14"/>
      <c r="I833" s="14"/>
      <c r="J833" s="14"/>
      <c r="K833" s="15">
        <f>K836</f>
        <v>2</v>
      </c>
      <c r="L833" s="15">
        <f>L836</f>
        <v>59.38</v>
      </c>
      <c r="M833" s="15">
        <f>M836</f>
        <v>118.76</v>
      </c>
    </row>
    <row r="834" spans="1:13" ht="51" x14ac:dyDescent="0.3">
      <c r="A834" s="14"/>
      <c r="B834" s="14"/>
      <c r="C834" s="14"/>
      <c r="D834" s="24" t="s">
        <v>779</v>
      </c>
      <c r="E834" s="14"/>
      <c r="F834" s="14"/>
      <c r="G834" s="14"/>
      <c r="H834" s="14"/>
      <c r="I834" s="14"/>
      <c r="J834" s="14"/>
      <c r="K834" s="14"/>
      <c r="L834" s="14"/>
      <c r="M834" s="14"/>
    </row>
    <row r="835" spans="1:13" x14ac:dyDescent="0.3">
      <c r="A835" s="14"/>
      <c r="B835" s="14"/>
      <c r="C835" s="14"/>
      <c r="D835" s="34"/>
      <c r="E835" s="13" t="s">
        <v>780</v>
      </c>
      <c r="F835" s="16">
        <v>2</v>
      </c>
      <c r="G835" s="17">
        <v>0</v>
      </c>
      <c r="H835" s="17">
        <v>0</v>
      </c>
      <c r="I835" s="17">
        <v>0</v>
      </c>
      <c r="J835" s="15">
        <f>OR(F835&lt;&gt;0,G835&lt;&gt;0,H835&lt;&gt;0,I835&lt;&gt;0)*(F835 + (F835 = 0))*(G835 + (G835 = 0))*(H835 + (H835 = 0))*(I835 + (I835 = 0))</f>
        <v>2</v>
      </c>
      <c r="K835" s="14"/>
      <c r="L835" s="14"/>
      <c r="M835" s="14"/>
    </row>
    <row r="836" spans="1:13" x14ac:dyDescent="0.3">
      <c r="A836" s="14"/>
      <c r="B836" s="14"/>
      <c r="C836" s="14"/>
      <c r="D836" s="34"/>
      <c r="E836" s="14"/>
      <c r="F836" s="14"/>
      <c r="G836" s="14"/>
      <c r="H836" s="14"/>
      <c r="I836" s="14"/>
      <c r="J836" s="18" t="s">
        <v>781</v>
      </c>
      <c r="K836" s="19">
        <f>J835</f>
        <v>2</v>
      </c>
      <c r="L836" s="17">
        <v>59.38</v>
      </c>
      <c r="M836" s="19">
        <f>ROUND(K836*L836,2)</f>
        <v>118.76</v>
      </c>
    </row>
    <row r="837" spans="1:13" ht="0.9" customHeight="1" x14ac:dyDescent="0.3">
      <c r="A837" s="20"/>
      <c r="B837" s="20"/>
      <c r="C837" s="20"/>
      <c r="D837" s="35"/>
      <c r="E837" s="20"/>
      <c r="F837" s="20"/>
      <c r="G837" s="20"/>
      <c r="H837" s="20"/>
      <c r="I837" s="20"/>
      <c r="J837" s="20"/>
      <c r="K837" s="20"/>
      <c r="L837" s="20"/>
      <c r="M837" s="20"/>
    </row>
    <row r="838" spans="1:13" x14ac:dyDescent="0.3">
      <c r="A838" s="12" t="s">
        <v>782</v>
      </c>
      <c r="B838" s="13" t="s">
        <v>22</v>
      </c>
      <c r="C838" s="13" t="s">
        <v>42</v>
      </c>
      <c r="D838" s="24" t="s">
        <v>783</v>
      </c>
      <c r="E838" s="14"/>
      <c r="F838" s="14"/>
      <c r="G838" s="14"/>
      <c r="H838" s="14"/>
      <c r="I838" s="14"/>
      <c r="J838" s="14"/>
      <c r="K838" s="15">
        <f>K845</f>
        <v>5</v>
      </c>
      <c r="L838" s="15">
        <f>L845</f>
        <v>36.99</v>
      </c>
      <c r="M838" s="15">
        <f>M845</f>
        <v>184.95</v>
      </c>
    </row>
    <row r="839" spans="1:13" ht="91.8" x14ac:dyDescent="0.3">
      <c r="A839" s="14"/>
      <c r="B839" s="14"/>
      <c r="C839" s="14"/>
      <c r="D839" s="24" t="s">
        <v>784</v>
      </c>
      <c r="E839" s="14"/>
      <c r="F839" s="14"/>
      <c r="G839" s="14"/>
      <c r="H839" s="14"/>
      <c r="I839" s="14"/>
      <c r="J839" s="14"/>
      <c r="K839" s="14"/>
      <c r="L839" s="14"/>
      <c r="M839" s="14"/>
    </row>
    <row r="840" spans="1:13" x14ac:dyDescent="0.3">
      <c r="A840" s="14"/>
      <c r="B840" s="14"/>
      <c r="C840" s="14"/>
      <c r="D840" s="34"/>
      <c r="E840" s="13" t="s">
        <v>785</v>
      </c>
      <c r="F840" s="16">
        <v>1</v>
      </c>
      <c r="G840" s="17">
        <v>0</v>
      </c>
      <c r="H840" s="17">
        <v>0</v>
      </c>
      <c r="I840" s="17">
        <v>0</v>
      </c>
      <c r="J840" s="15">
        <f>OR(F840&lt;&gt;0,G840&lt;&gt;0,H840&lt;&gt;0,I840&lt;&gt;0)*(F840 + (F840 = 0))*(G840 + (G840 = 0))*(H840 + (H840 = 0))*(I840 + (I840 = 0))</f>
        <v>1</v>
      </c>
      <c r="K840" s="14"/>
      <c r="L840" s="14"/>
      <c r="M840" s="14"/>
    </row>
    <row r="841" spans="1:13" x14ac:dyDescent="0.3">
      <c r="A841" s="14"/>
      <c r="B841" s="14"/>
      <c r="C841" s="14"/>
      <c r="D841" s="34"/>
      <c r="E841" s="13" t="s">
        <v>643</v>
      </c>
      <c r="F841" s="16">
        <v>1</v>
      </c>
      <c r="G841" s="17">
        <v>0</v>
      </c>
      <c r="H841" s="17">
        <v>0</v>
      </c>
      <c r="I841" s="17">
        <v>0</v>
      </c>
      <c r="J841" s="15">
        <f>OR(F841&lt;&gt;0,G841&lt;&gt;0,H841&lt;&gt;0,I841&lt;&gt;0)*(F841 + (F841 = 0))*(G841 + (G841 = 0))*(H841 + (H841 = 0))*(I841 + (I841 = 0))</f>
        <v>1</v>
      </c>
      <c r="K841" s="14"/>
      <c r="L841" s="14"/>
      <c r="M841" s="14"/>
    </row>
    <row r="842" spans="1:13" x14ac:dyDescent="0.3">
      <c r="A842" s="14"/>
      <c r="B842" s="14"/>
      <c r="C842" s="14"/>
      <c r="D842" s="34"/>
      <c r="E842" s="13" t="s">
        <v>665</v>
      </c>
      <c r="F842" s="16">
        <v>1</v>
      </c>
      <c r="G842" s="17">
        <v>0</v>
      </c>
      <c r="H842" s="17">
        <v>0</v>
      </c>
      <c r="I842" s="17">
        <v>0</v>
      </c>
      <c r="J842" s="15">
        <f>OR(F842&lt;&gt;0,G842&lt;&gt;0,H842&lt;&gt;0,I842&lt;&gt;0)*(F842 + (F842 = 0))*(G842 + (G842 = 0))*(H842 + (H842 = 0))*(I842 + (I842 = 0))</f>
        <v>1</v>
      </c>
      <c r="K842" s="14"/>
      <c r="L842" s="14"/>
      <c r="M842" s="14"/>
    </row>
    <row r="843" spans="1:13" x14ac:dyDescent="0.3">
      <c r="A843" s="14"/>
      <c r="B843" s="14"/>
      <c r="C843" s="14"/>
      <c r="D843" s="34"/>
      <c r="E843" s="13" t="s">
        <v>281</v>
      </c>
      <c r="F843" s="16">
        <v>1</v>
      </c>
      <c r="G843" s="17">
        <v>0</v>
      </c>
      <c r="H843" s="17">
        <v>0</v>
      </c>
      <c r="I843" s="17">
        <v>0</v>
      </c>
      <c r="J843" s="15">
        <f>OR(F843&lt;&gt;0,G843&lt;&gt;0,H843&lt;&gt;0,I843&lt;&gt;0)*(F843 + (F843 = 0))*(G843 + (G843 = 0))*(H843 + (H843 = 0))*(I843 + (I843 = 0))</f>
        <v>1</v>
      </c>
      <c r="K843" s="14"/>
      <c r="L843" s="14"/>
      <c r="M843" s="14"/>
    </row>
    <row r="844" spans="1:13" x14ac:dyDescent="0.3">
      <c r="A844" s="14"/>
      <c r="B844" s="14"/>
      <c r="C844" s="14"/>
      <c r="D844" s="34"/>
      <c r="E844" s="13" t="s">
        <v>786</v>
      </c>
      <c r="F844" s="16">
        <v>1</v>
      </c>
      <c r="G844" s="17">
        <v>0</v>
      </c>
      <c r="H844" s="17">
        <v>0</v>
      </c>
      <c r="I844" s="17">
        <v>0</v>
      </c>
      <c r="J844" s="15">
        <f>OR(F844&lt;&gt;0,G844&lt;&gt;0,H844&lt;&gt;0,I844&lt;&gt;0)*(F844 + (F844 = 0))*(G844 + (G844 = 0))*(H844 + (H844 = 0))*(I844 + (I844 = 0))</f>
        <v>1</v>
      </c>
      <c r="K844" s="14"/>
      <c r="L844" s="14"/>
      <c r="M844" s="14"/>
    </row>
    <row r="845" spans="1:13" x14ac:dyDescent="0.3">
      <c r="A845" s="14"/>
      <c r="B845" s="14"/>
      <c r="C845" s="14"/>
      <c r="D845" s="34"/>
      <c r="E845" s="14"/>
      <c r="F845" s="14"/>
      <c r="G845" s="14"/>
      <c r="H845" s="14"/>
      <c r="I845" s="14"/>
      <c r="J845" s="18" t="s">
        <v>787</v>
      </c>
      <c r="K845" s="19">
        <f>SUM(J840:J844)*1</f>
        <v>5</v>
      </c>
      <c r="L845" s="17">
        <v>36.99</v>
      </c>
      <c r="M845" s="19">
        <f>ROUND(K845*L845,2)</f>
        <v>184.95</v>
      </c>
    </row>
    <row r="846" spans="1:13" ht="0.9" customHeight="1" x14ac:dyDescent="0.3">
      <c r="A846" s="20"/>
      <c r="B846" s="20"/>
      <c r="C846" s="20"/>
      <c r="D846" s="35"/>
      <c r="E846" s="20"/>
      <c r="F846" s="20"/>
      <c r="G846" s="20"/>
      <c r="H846" s="20"/>
      <c r="I846" s="20"/>
      <c r="J846" s="20"/>
      <c r="K846" s="20"/>
      <c r="L846" s="20"/>
      <c r="M846" s="20"/>
    </row>
    <row r="847" spans="1:13" x14ac:dyDescent="0.3">
      <c r="A847" s="12" t="s">
        <v>788</v>
      </c>
      <c r="B847" s="13" t="s">
        <v>22</v>
      </c>
      <c r="C847" s="13" t="s">
        <v>42</v>
      </c>
      <c r="D847" s="24" t="s">
        <v>789</v>
      </c>
      <c r="E847" s="14"/>
      <c r="F847" s="14"/>
      <c r="G847" s="14"/>
      <c r="H847" s="14"/>
      <c r="I847" s="14"/>
      <c r="J847" s="14"/>
      <c r="K847" s="15">
        <f>K853</f>
        <v>6</v>
      </c>
      <c r="L847" s="15">
        <f>L853</f>
        <v>23.44</v>
      </c>
      <c r="M847" s="15">
        <f>M853</f>
        <v>140.63999999999999</v>
      </c>
    </row>
    <row r="848" spans="1:13" ht="81.599999999999994" x14ac:dyDescent="0.3">
      <c r="A848" s="14"/>
      <c r="B848" s="14"/>
      <c r="C848" s="14"/>
      <c r="D848" s="24" t="s">
        <v>790</v>
      </c>
      <c r="E848" s="14"/>
      <c r="F848" s="14"/>
      <c r="G848" s="14"/>
      <c r="H848" s="14"/>
      <c r="I848" s="14"/>
      <c r="J848" s="14"/>
      <c r="K848" s="14"/>
      <c r="L848" s="14"/>
      <c r="M848" s="14"/>
    </row>
    <row r="849" spans="1:13" x14ac:dyDescent="0.3">
      <c r="A849" s="14"/>
      <c r="B849" s="14"/>
      <c r="C849" s="14"/>
      <c r="D849" s="34"/>
      <c r="E849" s="13" t="s">
        <v>791</v>
      </c>
      <c r="F849" s="16">
        <v>1</v>
      </c>
      <c r="G849" s="17">
        <v>0</v>
      </c>
      <c r="H849" s="17">
        <v>0</v>
      </c>
      <c r="I849" s="17">
        <v>0</v>
      </c>
      <c r="J849" s="15">
        <f>OR(F849&lt;&gt;0,G849&lt;&gt;0,H849&lt;&gt;0,I849&lt;&gt;0)*(F849 + (F849 = 0))*(G849 + (G849 = 0))*(H849 + (H849 = 0))*(I849 + (I849 = 0))</f>
        <v>1</v>
      </c>
      <c r="K849" s="14"/>
      <c r="L849" s="14"/>
      <c r="M849" s="14"/>
    </row>
    <row r="850" spans="1:13" x14ac:dyDescent="0.3">
      <c r="A850" s="14"/>
      <c r="B850" s="14"/>
      <c r="C850" s="14"/>
      <c r="D850" s="34"/>
      <c r="E850" s="13" t="s">
        <v>717</v>
      </c>
      <c r="F850" s="16">
        <v>1</v>
      </c>
      <c r="G850" s="17">
        <v>0</v>
      </c>
      <c r="H850" s="17">
        <v>0</v>
      </c>
      <c r="I850" s="17">
        <v>0</v>
      </c>
      <c r="J850" s="15">
        <f>OR(F850&lt;&gt;0,G850&lt;&gt;0,H850&lt;&gt;0,I850&lt;&gt;0)*(F850 + (F850 = 0))*(G850 + (G850 = 0))*(H850 + (H850 = 0))*(I850 + (I850 = 0))</f>
        <v>1</v>
      </c>
      <c r="K850" s="14"/>
      <c r="L850" s="14"/>
      <c r="M850" s="14"/>
    </row>
    <row r="851" spans="1:13" x14ac:dyDescent="0.3">
      <c r="A851" s="14"/>
      <c r="B851" s="14"/>
      <c r="C851" s="14"/>
      <c r="D851" s="34"/>
      <c r="E851" s="13" t="s">
        <v>716</v>
      </c>
      <c r="F851" s="16">
        <v>1</v>
      </c>
      <c r="G851" s="17">
        <v>0</v>
      </c>
      <c r="H851" s="17">
        <v>0</v>
      </c>
      <c r="I851" s="17">
        <v>0</v>
      </c>
      <c r="J851" s="15">
        <f>OR(F851&lt;&gt;0,G851&lt;&gt;0,H851&lt;&gt;0,I851&lt;&gt;0)*(F851 + (F851 = 0))*(G851 + (G851 = 0))*(H851 + (H851 = 0))*(I851 + (I851 = 0))</f>
        <v>1</v>
      </c>
      <c r="K851" s="14"/>
      <c r="L851" s="14"/>
      <c r="M851" s="14"/>
    </row>
    <row r="852" spans="1:13" x14ac:dyDescent="0.3">
      <c r="A852" s="14"/>
      <c r="B852" s="14"/>
      <c r="C852" s="14"/>
      <c r="D852" s="34"/>
      <c r="E852" s="13" t="s">
        <v>792</v>
      </c>
      <c r="F852" s="16">
        <v>3</v>
      </c>
      <c r="G852" s="17">
        <v>0</v>
      </c>
      <c r="H852" s="17">
        <v>0</v>
      </c>
      <c r="I852" s="17">
        <v>0</v>
      </c>
      <c r="J852" s="15">
        <f>OR(F852&lt;&gt;0,G852&lt;&gt;0,H852&lt;&gt;0,I852&lt;&gt;0)*(F852 + (F852 = 0))*(G852 + (G852 = 0))*(H852 + (H852 = 0))*(I852 + (I852 = 0))</f>
        <v>3</v>
      </c>
      <c r="K852" s="14"/>
      <c r="L852" s="14"/>
      <c r="M852" s="14"/>
    </row>
    <row r="853" spans="1:13" x14ac:dyDescent="0.3">
      <c r="A853" s="14"/>
      <c r="B853" s="14"/>
      <c r="C853" s="14"/>
      <c r="D853" s="34"/>
      <c r="E853" s="14"/>
      <c r="F853" s="14"/>
      <c r="G853" s="14"/>
      <c r="H853" s="14"/>
      <c r="I853" s="14"/>
      <c r="J853" s="18" t="s">
        <v>793</v>
      </c>
      <c r="K853" s="19">
        <f>SUM(J849:J852)</f>
        <v>6</v>
      </c>
      <c r="L853" s="17">
        <v>23.44</v>
      </c>
      <c r="M853" s="19">
        <f>ROUND(K853*L853,2)</f>
        <v>140.63999999999999</v>
      </c>
    </row>
    <row r="854" spans="1:13" ht="0.9" customHeight="1" x14ac:dyDescent="0.3">
      <c r="A854" s="20"/>
      <c r="B854" s="20"/>
      <c r="C854" s="20"/>
      <c r="D854" s="35"/>
      <c r="E854" s="20"/>
      <c r="F854" s="20"/>
      <c r="G854" s="20"/>
      <c r="H854" s="20"/>
      <c r="I854" s="20"/>
      <c r="J854" s="20"/>
      <c r="K854" s="20"/>
      <c r="L854" s="20"/>
      <c r="M854" s="20"/>
    </row>
    <row r="855" spans="1:13" x14ac:dyDescent="0.3">
      <c r="A855" s="12" t="s">
        <v>794</v>
      </c>
      <c r="B855" s="13" t="s">
        <v>22</v>
      </c>
      <c r="C855" s="13" t="s">
        <v>42</v>
      </c>
      <c r="D855" s="24" t="s">
        <v>795</v>
      </c>
      <c r="E855" s="14"/>
      <c r="F855" s="14"/>
      <c r="G855" s="14"/>
      <c r="H855" s="14"/>
      <c r="I855" s="14"/>
      <c r="J855" s="14"/>
      <c r="K855" s="15">
        <f>K864</f>
        <v>9</v>
      </c>
      <c r="L855" s="15">
        <f>L864</f>
        <v>121.85</v>
      </c>
      <c r="M855" s="15">
        <f>M864</f>
        <v>1096.6500000000001</v>
      </c>
    </row>
    <row r="856" spans="1:13" ht="81.599999999999994" x14ac:dyDescent="0.3">
      <c r="A856" s="14"/>
      <c r="B856" s="14"/>
      <c r="C856" s="14"/>
      <c r="D856" s="24" t="s">
        <v>790</v>
      </c>
      <c r="E856" s="14"/>
      <c r="F856" s="14"/>
      <c r="G856" s="14"/>
      <c r="H856" s="14"/>
      <c r="I856" s="14"/>
      <c r="J856" s="14"/>
      <c r="K856" s="14"/>
      <c r="L856" s="14"/>
      <c r="M856" s="14"/>
    </row>
    <row r="857" spans="1:13" x14ac:dyDescent="0.3">
      <c r="A857" s="14"/>
      <c r="B857" s="14"/>
      <c r="C857" s="14"/>
      <c r="D857" s="34"/>
      <c r="E857" s="13" t="s">
        <v>658</v>
      </c>
      <c r="F857" s="16">
        <v>1</v>
      </c>
      <c r="G857" s="17">
        <v>0</v>
      </c>
      <c r="H857" s="17">
        <v>0</v>
      </c>
      <c r="I857" s="17">
        <v>0</v>
      </c>
      <c r="J857" s="15">
        <f t="shared" ref="J857:J863" si="6">OR(F857&lt;&gt;0,G857&lt;&gt;0,H857&lt;&gt;0,I857&lt;&gt;0)*(F857 + (F857 = 0))*(G857 + (G857 = 0))*(H857 + (H857 = 0))*(I857 + (I857 = 0))</f>
        <v>1</v>
      </c>
      <c r="K857" s="14"/>
      <c r="L857" s="14"/>
      <c r="M857" s="14"/>
    </row>
    <row r="858" spans="1:13" x14ac:dyDescent="0.3">
      <c r="A858" s="14"/>
      <c r="B858" s="14"/>
      <c r="C858" s="14"/>
      <c r="D858" s="34"/>
      <c r="E858" s="13" t="s">
        <v>796</v>
      </c>
      <c r="F858" s="16">
        <v>1</v>
      </c>
      <c r="G858" s="17">
        <v>0</v>
      </c>
      <c r="H858" s="17">
        <v>0</v>
      </c>
      <c r="I858" s="17">
        <v>0</v>
      </c>
      <c r="J858" s="15">
        <f t="shared" si="6"/>
        <v>1</v>
      </c>
      <c r="K858" s="14"/>
      <c r="L858" s="14"/>
      <c r="M858" s="14"/>
    </row>
    <row r="859" spans="1:13" x14ac:dyDescent="0.3">
      <c r="A859" s="14"/>
      <c r="B859" s="14"/>
      <c r="C859" s="14"/>
      <c r="D859" s="34"/>
      <c r="E859" s="13" t="s">
        <v>659</v>
      </c>
      <c r="F859" s="16">
        <v>1</v>
      </c>
      <c r="G859" s="17">
        <v>0</v>
      </c>
      <c r="H859" s="17">
        <v>0</v>
      </c>
      <c r="I859" s="17">
        <v>0</v>
      </c>
      <c r="J859" s="15">
        <f t="shared" si="6"/>
        <v>1</v>
      </c>
      <c r="K859" s="14"/>
      <c r="L859" s="14"/>
      <c r="M859" s="14"/>
    </row>
    <row r="860" spans="1:13" x14ac:dyDescent="0.3">
      <c r="A860" s="14"/>
      <c r="B860" s="14"/>
      <c r="C860" s="14"/>
      <c r="D860" s="34"/>
      <c r="E860" s="13" t="s">
        <v>660</v>
      </c>
      <c r="F860" s="16">
        <v>1</v>
      </c>
      <c r="G860" s="17">
        <v>0</v>
      </c>
      <c r="H860" s="17">
        <v>0</v>
      </c>
      <c r="I860" s="17">
        <v>0</v>
      </c>
      <c r="J860" s="15">
        <f t="shared" si="6"/>
        <v>1</v>
      </c>
      <c r="K860" s="14"/>
      <c r="L860" s="14"/>
      <c r="M860" s="14"/>
    </row>
    <row r="861" spans="1:13" x14ac:dyDescent="0.3">
      <c r="A861" s="14"/>
      <c r="B861" s="14"/>
      <c r="C861" s="14"/>
      <c r="D861" s="34"/>
      <c r="E861" s="13" t="s">
        <v>797</v>
      </c>
      <c r="F861" s="16">
        <v>1</v>
      </c>
      <c r="G861" s="17">
        <v>0</v>
      </c>
      <c r="H861" s="17">
        <v>0</v>
      </c>
      <c r="I861" s="17">
        <v>0</v>
      </c>
      <c r="J861" s="15">
        <f t="shared" si="6"/>
        <v>1</v>
      </c>
      <c r="K861" s="14"/>
      <c r="L861" s="14"/>
      <c r="M861" s="14"/>
    </row>
    <row r="862" spans="1:13" x14ac:dyDescent="0.3">
      <c r="A862" s="14"/>
      <c r="B862" s="14"/>
      <c r="C862" s="14"/>
      <c r="D862" s="34"/>
      <c r="E862" s="13" t="s">
        <v>798</v>
      </c>
      <c r="F862" s="16">
        <v>1</v>
      </c>
      <c r="G862" s="17">
        <v>0</v>
      </c>
      <c r="H862" s="17">
        <v>0</v>
      </c>
      <c r="I862" s="17">
        <v>0</v>
      </c>
      <c r="J862" s="15">
        <f t="shared" si="6"/>
        <v>1</v>
      </c>
      <c r="K862" s="14"/>
      <c r="L862" s="14"/>
      <c r="M862" s="14"/>
    </row>
    <row r="863" spans="1:13" x14ac:dyDescent="0.3">
      <c r="A863" s="14"/>
      <c r="B863" s="14"/>
      <c r="C863" s="14"/>
      <c r="D863" s="34"/>
      <c r="E863" s="13" t="s">
        <v>181</v>
      </c>
      <c r="F863" s="16">
        <v>3</v>
      </c>
      <c r="G863" s="17">
        <v>0</v>
      </c>
      <c r="H863" s="17">
        <v>0</v>
      </c>
      <c r="I863" s="17">
        <v>0</v>
      </c>
      <c r="J863" s="15">
        <f t="shared" si="6"/>
        <v>3</v>
      </c>
      <c r="K863" s="14"/>
      <c r="L863" s="14"/>
      <c r="M863" s="14"/>
    </row>
    <row r="864" spans="1:13" x14ac:dyDescent="0.3">
      <c r="A864" s="14"/>
      <c r="B864" s="14"/>
      <c r="C864" s="14"/>
      <c r="D864" s="34"/>
      <c r="E864" s="14"/>
      <c r="F864" s="14"/>
      <c r="G864" s="14"/>
      <c r="H864" s="14"/>
      <c r="I864" s="14"/>
      <c r="J864" s="18" t="s">
        <v>799</v>
      </c>
      <c r="K864" s="19">
        <f>SUM(J857:J863)</f>
        <v>9</v>
      </c>
      <c r="L864" s="17">
        <v>121.85</v>
      </c>
      <c r="M864" s="19">
        <f>ROUND(K864*L864,2)</f>
        <v>1096.6500000000001</v>
      </c>
    </row>
    <row r="865" spans="1:13" ht="0.9" customHeight="1" x14ac:dyDescent="0.3">
      <c r="A865" s="20"/>
      <c r="B865" s="20"/>
      <c r="C865" s="20"/>
      <c r="D865" s="35"/>
      <c r="E865" s="20"/>
      <c r="F865" s="20"/>
      <c r="G865" s="20"/>
      <c r="H865" s="20"/>
      <c r="I865" s="20"/>
      <c r="J865" s="20"/>
      <c r="K865" s="20"/>
      <c r="L865" s="20"/>
      <c r="M865" s="20"/>
    </row>
    <row r="866" spans="1:13" x14ac:dyDescent="0.3">
      <c r="A866" s="12" t="s">
        <v>800</v>
      </c>
      <c r="B866" s="13" t="s">
        <v>22</v>
      </c>
      <c r="C866" s="13" t="s">
        <v>42</v>
      </c>
      <c r="D866" s="24" t="s">
        <v>801</v>
      </c>
      <c r="E866" s="14"/>
      <c r="F866" s="14"/>
      <c r="G866" s="14"/>
      <c r="H866" s="14"/>
      <c r="I866" s="14"/>
      <c r="J866" s="14"/>
      <c r="K866" s="15">
        <f>K869</f>
        <v>1</v>
      </c>
      <c r="L866" s="15">
        <f>L869</f>
        <v>2226.75</v>
      </c>
      <c r="M866" s="15">
        <f>M869</f>
        <v>2226.75</v>
      </c>
    </row>
    <row r="867" spans="1:13" ht="51" x14ac:dyDescent="0.3">
      <c r="A867" s="14"/>
      <c r="B867" s="14"/>
      <c r="C867" s="14"/>
      <c r="D867" s="24" t="s">
        <v>802</v>
      </c>
      <c r="E867" s="14"/>
      <c r="F867" s="14"/>
      <c r="G867" s="14"/>
      <c r="H867" s="14"/>
      <c r="I867" s="14"/>
      <c r="J867" s="14"/>
      <c r="K867" s="14"/>
      <c r="L867" s="14"/>
      <c r="M867" s="14"/>
    </row>
    <row r="868" spans="1:13" x14ac:dyDescent="0.3">
      <c r="A868" s="14"/>
      <c r="B868" s="14"/>
      <c r="C868" s="14"/>
      <c r="D868" s="34"/>
      <c r="E868" s="13" t="s">
        <v>322</v>
      </c>
      <c r="F868" s="16">
        <v>1</v>
      </c>
      <c r="G868" s="17">
        <v>0</v>
      </c>
      <c r="H868" s="17">
        <v>0</v>
      </c>
      <c r="I868" s="17">
        <v>0</v>
      </c>
      <c r="J868" s="15">
        <f>OR(F868&lt;&gt;0,G868&lt;&gt;0,H868&lt;&gt;0,I868&lt;&gt;0)*(F868 + (F868 = 0))*(G868 + (G868 = 0))*(H868 + (H868 = 0))*(I868 + (I868 = 0))</f>
        <v>1</v>
      </c>
      <c r="K868" s="14"/>
      <c r="L868" s="14"/>
      <c r="M868" s="14"/>
    </row>
    <row r="869" spans="1:13" x14ac:dyDescent="0.3">
      <c r="A869" s="14"/>
      <c r="B869" s="14"/>
      <c r="C869" s="14"/>
      <c r="D869" s="34"/>
      <c r="E869" s="14"/>
      <c r="F869" s="14"/>
      <c r="G869" s="14"/>
      <c r="H869" s="14"/>
      <c r="I869" s="14"/>
      <c r="J869" s="18" t="s">
        <v>803</v>
      </c>
      <c r="K869" s="19">
        <f>J868*1</f>
        <v>1</v>
      </c>
      <c r="L869" s="17">
        <v>2226.75</v>
      </c>
      <c r="M869" s="19">
        <f>ROUND(K869*L869,2)</f>
        <v>2226.75</v>
      </c>
    </row>
    <row r="870" spans="1:13" ht="0.9" customHeight="1" x14ac:dyDescent="0.3">
      <c r="A870" s="20"/>
      <c r="B870" s="20"/>
      <c r="C870" s="20"/>
      <c r="D870" s="35"/>
      <c r="E870" s="20"/>
      <c r="F870" s="20"/>
      <c r="G870" s="20"/>
      <c r="H870" s="20"/>
      <c r="I870" s="20"/>
      <c r="J870" s="20"/>
      <c r="K870" s="20"/>
      <c r="L870" s="20"/>
      <c r="M870" s="20"/>
    </row>
    <row r="871" spans="1:13" x14ac:dyDescent="0.3">
      <c r="A871" s="12" t="s">
        <v>804</v>
      </c>
      <c r="B871" s="13" t="s">
        <v>22</v>
      </c>
      <c r="C871" s="13" t="s">
        <v>42</v>
      </c>
      <c r="D871" s="24" t="s">
        <v>805</v>
      </c>
      <c r="E871" s="14"/>
      <c r="F871" s="14"/>
      <c r="G871" s="14"/>
      <c r="H871" s="14"/>
      <c r="I871" s="14"/>
      <c r="J871" s="14"/>
      <c r="K871" s="15">
        <f>K874</f>
        <v>1</v>
      </c>
      <c r="L871" s="15">
        <f>L874</f>
        <v>618.54</v>
      </c>
      <c r="M871" s="15">
        <f>M874</f>
        <v>618.54</v>
      </c>
    </row>
    <row r="872" spans="1:13" ht="30.6" x14ac:dyDescent="0.3">
      <c r="A872" s="14"/>
      <c r="B872" s="14"/>
      <c r="C872" s="14"/>
      <c r="D872" s="24" t="s">
        <v>806</v>
      </c>
      <c r="E872" s="14"/>
      <c r="F872" s="14"/>
      <c r="G872" s="14"/>
      <c r="H872" s="14"/>
      <c r="I872" s="14"/>
      <c r="J872" s="14"/>
      <c r="K872" s="14"/>
      <c r="L872" s="14"/>
      <c r="M872" s="14"/>
    </row>
    <row r="873" spans="1:13" x14ac:dyDescent="0.3">
      <c r="A873" s="14"/>
      <c r="B873" s="14"/>
      <c r="C873" s="14"/>
      <c r="D873" s="34"/>
      <c r="E873" s="13" t="s">
        <v>322</v>
      </c>
      <c r="F873" s="16">
        <v>1</v>
      </c>
      <c r="G873" s="17">
        <v>0</v>
      </c>
      <c r="H873" s="17">
        <v>0</v>
      </c>
      <c r="I873" s="17">
        <v>0</v>
      </c>
      <c r="J873" s="15">
        <f>OR(F873&lt;&gt;0,G873&lt;&gt;0,H873&lt;&gt;0,I873&lt;&gt;0)*(F873 + (F873 = 0))*(G873 + (G873 = 0))*(H873 + (H873 = 0))*(I873 + (I873 = 0))</f>
        <v>1</v>
      </c>
      <c r="K873" s="14"/>
      <c r="L873" s="14"/>
      <c r="M873" s="14"/>
    </row>
    <row r="874" spans="1:13" x14ac:dyDescent="0.3">
      <c r="A874" s="14"/>
      <c r="B874" s="14"/>
      <c r="C874" s="14"/>
      <c r="D874" s="34"/>
      <c r="E874" s="14"/>
      <c r="F874" s="14"/>
      <c r="G874" s="14"/>
      <c r="H874" s="14"/>
      <c r="I874" s="14"/>
      <c r="J874" s="18" t="s">
        <v>807</v>
      </c>
      <c r="K874" s="19">
        <f>J873</f>
        <v>1</v>
      </c>
      <c r="L874" s="17">
        <v>618.54</v>
      </c>
      <c r="M874" s="19">
        <f>ROUND(K874*L874,2)</f>
        <v>618.54</v>
      </c>
    </row>
    <row r="875" spans="1:13" ht="0.9" customHeight="1" x14ac:dyDescent="0.3">
      <c r="A875" s="20"/>
      <c r="B875" s="20"/>
      <c r="C875" s="20"/>
      <c r="D875" s="35"/>
      <c r="E875" s="20"/>
      <c r="F875" s="20"/>
      <c r="G875" s="20"/>
      <c r="H875" s="20"/>
      <c r="I875" s="20"/>
      <c r="J875" s="20"/>
      <c r="K875" s="20"/>
      <c r="L875" s="20"/>
      <c r="M875" s="20"/>
    </row>
    <row r="876" spans="1:13" x14ac:dyDescent="0.3">
      <c r="A876" s="14"/>
      <c r="B876" s="14"/>
      <c r="C876" s="14"/>
      <c r="D876" s="34"/>
      <c r="E876" s="14"/>
      <c r="F876" s="14"/>
      <c r="G876" s="14"/>
      <c r="H876" s="14"/>
      <c r="I876" s="14"/>
      <c r="J876" s="18" t="s">
        <v>808</v>
      </c>
      <c r="K876" s="17">
        <v>1</v>
      </c>
      <c r="L876" s="19">
        <f>M718+M723+M728+M733+M738+M743+M753+M789+M796+M803+M808+M821+M827+M833+M838+M847+M855+M866+M871</f>
        <v>29706.92</v>
      </c>
      <c r="M876" s="19">
        <f>ROUND(K876*L876,2)</f>
        <v>29706.92</v>
      </c>
    </row>
    <row r="877" spans="1:13" ht="0.9" customHeight="1" x14ac:dyDescent="0.3">
      <c r="A877" s="20"/>
      <c r="B877" s="20"/>
      <c r="C877" s="20"/>
      <c r="D877" s="35"/>
      <c r="E877" s="20"/>
      <c r="F877" s="20"/>
      <c r="G877" s="20"/>
      <c r="H877" s="20"/>
      <c r="I877" s="20"/>
      <c r="J877" s="20"/>
      <c r="K877" s="20"/>
      <c r="L877" s="20"/>
      <c r="M877" s="20"/>
    </row>
    <row r="878" spans="1:13" x14ac:dyDescent="0.3">
      <c r="A878" s="21" t="s">
        <v>809</v>
      </c>
      <c r="B878" s="21" t="s">
        <v>16</v>
      </c>
      <c r="C878" s="21" t="s">
        <v>17</v>
      </c>
      <c r="D878" s="36" t="s">
        <v>810</v>
      </c>
      <c r="E878" s="22"/>
      <c r="F878" s="22"/>
      <c r="G878" s="22"/>
      <c r="H878" s="22"/>
      <c r="I878" s="22"/>
      <c r="J878" s="22"/>
      <c r="K878" s="23">
        <f>K909</f>
        <v>1</v>
      </c>
      <c r="L878" s="23">
        <f>L909</f>
        <v>2909.43</v>
      </c>
      <c r="M878" s="23">
        <f>M909</f>
        <v>2909.43</v>
      </c>
    </row>
    <row r="879" spans="1:13" x14ac:dyDescent="0.3">
      <c r="A879" s="12" t="s">
        <v>811</v>
      </c>
      <c r="B879" s="13" t="s">
        <v>22</v>
      </c>
      <c r="C879" s="13" t="s">
        <v>123</v>
      </c>
      <c r="D879" s="24" t="s">
        <v>812</v>
      </c>
      <c r="E879" s="14"/>
      <c r="F879" s="14"/>
      <c r="G879" s="14"/>
      <c r="H879" s="14"/>
      <c r="I879" s="14"/>
      <c r="J879" s="14"/>
      <c r="K879" s="15">
        <f>K883</f>
        <v>6</v>
      </c>
      <c r="L879" s="15">
        <f>L883</f>
        <v>18.84</v>
      </c>
      <c r="M879" s="15">
        <f>M883</f>
        <v>113.04</v>
      </c>
    </row>
    <row r="880" spans="1:13" ht="30.6" x14ac:dyDescent="0.3">
      <c r="A880" s="14"/>
      <c r="B880" s="14"/>
      <c r="C880" s="14"/>
      <c r="D880" s="24" t="s">
        <v>813</v>
      </c>
      <c r="E880" s="14"/>
      <c r="F880" s="14"/>
      <c r="G880" s="14"/>
      <c r="H880" s="14"/>
      <c r="I880" s="14"/>
      <c r="J880" s="14"/>
      <c r="K880" s="14"/>
      <c r="L880" s="14"/>
      <c r="M880" s="14"/>
    </row>
    <row r="881" spans="1:13" x14ac:dyDescent="0.3">
      <c r="A881" s="14"/>
      <c r="B881" s="14"/>
      <c r="C881" s="14"/>
      <c r="D881" s="34"/>
      <c r="E881" s="13" t="s">
        <v>281</v>
      </c>
      <c r="F881" s="16">
        <v>4</v>
      </c>
      <c r="G881" s="17">
        <v>0</v>
      </c>
      <c r="H881" s="17">
        <v>0</v>
      </c>
      <c r="I881" s="17">
        <v>0</v>
      </c>
      <c r="J881" s="15">
        <f>OR(F881&lt;&gt;0,G881&lt;&gt;0,H881&lt;&gt;0,I881&lt;&gt;0)*(F881 + (F881 = 0))*(G881 + (G881 = 0))*(H881 + (H881 = 0))*(I881 + (I881 = 0))</f>
        <v>4</v>
      </c>
      <c r="K881" s="14"/>
      <c r="L881" s="14"/>
      <c r="M881" s="14"/>
    </row>
    <row r="882" spans="1:13" x14ac:dyDescent="0.3">
      <c r="A882" s="14"/>
      <c r="B882" s="14"/>
      <c r="C882" s="14"/>
      <c r="D882" s="34"/>
      <c r="E882" s="13" t="s">
        <v>814</v>
      </c>
      <c r="F882" s="16">
        <v>2</v>
      </c>
      <c r="G882" s="17">
        <v>0</v>
      </c>
      <c r="H882" s="17">
        <v>0</v>
      </c>
      <c r="I882" s="17">
        <v>0</v>
      </c>
      <c r="J882" s="15">
        <f>OR(F882&lt;&gt;0,G882&lt;&gt;0,H882&lt;&gt;0,I882&lt;&gt;0)*(F882 + (F882 = 0))*(G882 + (G882 = 0))*(H882 + (H882 = 0))*(I882 + (I882 = 0))</f>
        <v>2</v>
      </c>
      <c r="K882" s="14"/>
      <c r="L882" s="14"/>
      <c r="M882" s="14"/>
    </row>
    <row r="883" spans="1:13" x14ac:dyDescent="0.3">
      <c r="A883" s="14"/>
      <c r="B883" s="14"/>
      <c r="C883" s="14"/>
      <c r="D883" s="34"/>
      <c r="E883" s="14"/>
      <c r="F883" s="14"/>
      <c r="G883" s="14"/>
      <c r="H883" s="14"/>
      <c r="I883" s="14"/>
      <c r="J883" s="18" t="s">
        <v>815</v>
      </c>
      <c r="K883" s="19">
        <f>SUM(J881:J882)*1</f>
        <v>6</v>
      </c>
      <c r="L883" s="17">
        <v>18.84</v>
      </c>
      <c r="M883" s="19">
        <f>ROUND(K883*L883,2)</f>
        <v>113.04</v>
      </c>
    </row>
    <row r="884" spans="1:13" ht="0.9" customHeight="1" x14ac:dyDescent="0.3">
      <c r="A884" s="20"/>
      <c r="B884" s="20"/>
      <c r="C884" s="20"/>
      <c r="D884" s="35"/>
      <c r="E884" s="20"/>
      <c r="F884" s="20"/>
      <c r="G884" s="20"/>
      <c r="H884" s="20"/>
      <c r="I884" s="20"/>
      <c r="J884" s="20"/>
      <c r="K884" s="20"/>
      <c r="L884" s="20"/>
      <c r="M884" s="20"/>
    </row>
    <row r="885" spans="1:13" x14ac:dyDescent="0.3">
      <c r="A885" s="12" t="s">
        <v>816</v>
      </c>
      <c r="B885" s="13" t="s">
        <v>22</v>
      </c>
      <c r="C885" s="13" t="s">
        <v>123</v>
      </c>
      <c r="D885" s="24" t="s">
        <v>817</v>
      </c>
      <c r="E885" s="14"/>
      <c r="F885" s="14"/>
      <c r="G885" s="14"/>
      <c r="H885" s="14"/>
      <c r="I885" s="14"/>
      <c r="J885" s="14"/>
      <c r="K885" s="15">
        <f>K888</f>
        <v>15</v>
      </c>
      <c r="L885" s="15">
        <f>L888</f>
        <v>43.12</v>
      </c>
      <c r="M885" s="15">
        <f>M888</f>
        <v>646.79999999999995</v>
      </c>
    </row>
    <row r="886" spans="1:13" ht="51" x14ac:dyDescent="0.3">
      <c r="A886" s="14"/>
      <c r="B886" s="14"/>
      <c r="C886" s="14"/>
      <c r="D886" s="24" t="s">
        <v>818</v>
      </c>
      <c r="E886" s="14"/>
      <c r="F886" s="14"/>
      <c r="G886" s="14"/>
      <c r="H886" s="14"/>
      <c r="I886" s="14"/>
      <c r="J886" s="14"/>
      <c r="K886" s="14"/>
      <c r="L886" s="14"/>
      <c r="M886" s="14"/>
    </row>
    <row r="887" spans="1:13" x14ac:dyDescent="0.3">
      <c r="A887" s="14"/>
      <c r="B887" s="14"/>
      <c r="C887" s="14"/>
      <c r="D887" s="34"/>
      <c r="E887" s="13" t="s">
        <v>819</v>
      </c>
      <c r="F887" s="16">
        <v>15</v>
      </c>
      <c r="G887" s="17">
        <v>0</v>
      </c>
      <c r="H887" s="17">
        <v>0</v>
      </c>
      <c r="I887" s="17">
        <v>0</v>
      </c>
      <c r="J887" s="15">
        <f>OR(F887&lt;&gt;0,G887&lt;&gt;0,H887&lt;&gt;0,I887&lt;&gt;0)*(F887 + (F887 = 0))*(G887 + (G887 = 0))*(H887 + (H887 = 0))*(I887 + (I887 = 0))</f>
        <v>15</v>
      </c>
      <c r="K887" s="14"/>
      <c r="L887" s="14"/>
      <c r="M887" s="14"/>
    </row>
    <row r="888" spans="1:13" x14ac:dyDescent="0.3">
      <c r="A888" s="14"/>
      <c r="B888" s="14"/>
      <c r="C888" s="14"/>
      <c r="D888" s="34"/>
      <c r="E888" s="14"/>
      <c r="F888" s="14"/>
      <c r="G888" s="14"/>
      <c r="H888" s="14"/>
      <c r="I888" s="14"/>
      <c r="J888" s="18" t="s">
        <v>820</v>
      </c>
      <c r="K888" s="19">
        <f>J887*1</f>
        <v>15</v>
      </c>
      <c r="L888" s="17">
        <v>43.12</v>
      </c>
      <c r="M888" s="19">
        <f>ROUND(K888*L888,2)</f>
        <v>646.79999999999995</v>
      </c>
    </row>
    <row r="889" spans="1:13" ht="0.9" customHeight="1" x14ac:dyDescent="0.3">
      <c r="A889" s="20"/>
      <c r="B889" s="20"/>
      <c r="C889" s="20"/>
      <c r="D889" s="35"/>
      <c r="E889" s="20"/>
      <c r="F889" s="20"/>
      <c r="G889" s="20"/>
      <c r="H889" s="20"/>
      <c r="I889" s="20"/>
      <c r="J889" s="20"/>
      <c r="K889" s="20"/>
      <c r="L889" s="20"/>
      <c r="M889" s="20"/>
    </row>
    <row r="890" spans="1:13" x14ac:dyDescent="0.3">
      <c r="A890" s="12" t="s">
        <v>821</v>
      </c>
      <c r="B890" s="13" t="s">
        <v>22</v>
      </c>
      <c r="C890" s="13" t="s">
        <v>123</v>
      </c>
      <c r="D890" s="24" t="s">
        <v>822</v>
      </c>
      <c r="E890" s="14"/>
      <c r="F890" s="14"/>
      <c r="G890" s="14"/>
      <c r="H890" s="14"/>
      <c r="I890" s="14"/>
      <c r="J890" s="14"/>
      <c r="K890" s="15">
        <f>K894</f>
        <v>30</v>
      </c>
      <c r="L890" s="15">
        <f>L894</f>
        <v>33.82</v>
      </c>
      <c r="M890" s="15">
        <f>M894</f>
        <v>1014.6</v>
      </c>
    </row>
    <row r="891" spans="1:13" ht="51" x14ac:dyDescent="0.3">
      <c r="A891" s="14"/>
      <c r="B891" s="14"/>
      <c r="C891" s="14"/>
      <c r="D891" s="24" t="s">
        <v>823</v>
      </c>
      <c r="E891" s="14"/>
      <c r="F891" s="14"/>
      <c r="G891" s="14"/>
      <c r="H891" s="14"/>
      <c r="I891" s="14"/>
      <c r="J891" s="14"/>
      <c r="K891" s="14"/>
      <c r="L891" s="14"/>
      <c r="M891" s="14"/>
    </row>
    <row r="892" spans="1:13" x14ac:dyDescent="0.3">
      <c r="A892" s="14"/>
      <c r="B892" s="14"/>
      <c r="C892" s="14"/>
      <c r="D892" s="34"/>
      <c r="E892" s="13" t="s">
        <v>824</v>
      </c>
      <c r="F892" s="16">
        <v>13</v>
      </c>
      <c r="G892" s="17">
        <v>0</v>
      </c>
      <c r="H892" s="17">
        <v>0</v>
      </c>
      <c r="I892" s="17">
        <v>0</v>
      </c>
      <c r="J892" s="15">
        <f>OR(F892&lt;&gt;0,G892&lt;&gt;0,H892&lt;&gt;0,I892&lt;&gt;0)*(F892 + (F892 = 0))*(G892 + (G892 = 0))*(H892 + (H892 = 0))*(I892 + (I892 = 0))</f>
        <v>13</v>
      </c>
      <c r="K892" s="14"/>
      <c r="L892" s="14"/>
      <c r="M892" s="14"/>
    </row>
    <row r="893" spans="1:13" x14ac:dyDescent="0.3">
      <c r="A893" s="14"/>
      <c r="B893" s="14"/>
      <c r="C893" s="14"/>
      <c r="D893" s="34"/>
      <c r="E893" s="13" t="s">
        <v>337</v>
      </c>
      <c r="F893" s="16">
        <v>17</v>
      </c>
      <c r="G893" s="17">
        <v>0</v>
      </c>
      <c r="H893" s="17">
        <v>0</v>
      </c>
      <c r="I893" s="17">
        <v>0</v>
      </c>
      <c r="J893" s="15">
        <f>OR(F893&lt;&gt;0,G893&lt;&gt;0,H893&lt;&gt;0,I893&lt;&gt;0)*(F893 + (F893 = 0))*(G893 + (G893 = 0))*(H893 + (H893 = 0))*(I893 + (I893 = 0))</f>
        <v>17</v>
      </c>
      <c r="K893" s="14"/>
      <c r="L893" s="14"/>
      <c r="M893" s="14"/>
    </row>
    <row r="894" spans="1:13" x14ac:dyDescent="0.3">
      <c r="A894" s="14"/>
      <c r="B894" s="14"/>
      <c r="C894" s="14"/>
      <c r="D894" s="34"/>
      <c r="E894" s="14"/>
      <c r="F894" s="14"/>
      <c r="G894" s="14"/>
      <c r="H894" s="14"/>
      <c r="I894" s="14"/>
      <c r="J894" s="18" t="s">
        <v>825</v>
      </c>
      <c r="K894" s="19">
        <f>SUM(J892:J893)*1</f>
        <v>30</v>
      </c>
      <c r="L894" s="17">
        <v>33.82</v>
      </c>
      <c r="M894" s="19">
        <f>ROUND(K894*L894,2)</f>
        <v>1014.6</v>
      </c>
    </row>
    <row r="895" spans="1:13" ht="0.9" customHeight="1" x14ac:dyDescent="0.3">
      <c r="A895" s="20"/>
      <c r="B895" s="20"/>
      <c r="C895" s="20"/>
      <c r="D895" s="35"/>
      <c r="E895" s="20"/>
      <c r="F895" s="20"/>
      <c r="G895" s="20"/>
      <c r="H895" s="20"/>
      <c r="I895" s="20"/>
      <c r="J895" s="20"/>
      <c r="K895" s="20"/>
      <c r="L895" s="20"/>
      <c r="M895" s="20"/>
    </row>
    <row r="896" spans="1:13" x14ac:dyDescent="0.3">
      <c r="A896" s="12" t="s">
        <v>826</v>
      </c>
      <c r="B896" s="13" t="s">
        <v>22</v>
      </c>
      <c r="C896" s="13" t="s">
        <v>123</v>
      </c>
      <c r="D896" s="24" t="s">
        <v>827</v>
      </c>
      <c r="E896" s="14"/>
      <c r="F896" s="14"/>
      <c r="G896" s="14"/>
      <c r="H896" s="14"/>
      <c r="I896" s="14"/>
      <c r="J896" s="14"/>
      <c r="K896" s="15">
        <f>K900</f>
        <v>37</v>
      </c>
      <c r="L896" s="15">
        <f>L900</f>
        <v>25.66</v>
      </c>
      <c r="M896" s="15">
        <f>M900</f>
        <v>949.42</v>
      </c>
    </row>
    <row r="897" spans="1:13" ht="51" x14ac:dyDescent="0.3">
      <c r="A897" s="14"/>
      <c r="B897" s="14"/>
      <c r="C897" s="14"/>
      <c r="D897" s="24" t="s">
        <v>828</v>
      </c>
      <c r="E897" s="14"/>
      <c r="F897" s="14"/>
      <c r="G897" s="14"/>
      <c r="H897" s="14"/>
      <c r="I897" s="14"/>
      <c r="J897" s="14"/>
      <c r="K897" s="14"/>
      <c r="L897" s="14"/>
      <c r="M897" s="14"/>
    </row>
    <row r="898" spans="1:13" x14ac:dyDescent="0.3">
      <c r="A898" s="14"/>
      <c r="B898" s="14"/>
      <c r="C898" s="14"/>
      <c r="D898" s="34"/>
      <c r="E898" s="13" t="s">
        <v>829</v>
      </c>
      <c r="F898" s="16">
        <v>14</v>
      </c>
      <c r="G898" s="17">
        <v>0</v>
      </c>
      <c r="H898" s="17">
        <v>0</v>
      </c>
      <c r="I898" s="17">
        <v>0</v>
      </c>
      <c r="J898" s="15">
        <f>OR(F898&lt;&gt;0,G898&lt;&gt;0,H898&lt;&gt;0,I898&lt;&gt;0)*(F898 + (F898 = 0))*(G898 + (G898 = 0))*(H898 + (H898 = 0))*(I898 + (I898 = 0))</f>
        <v>14</v>
      </c>
      <c r="K898" s="14"/>
      <c r="L898" s="14"/>
      <c r="M898" s="14"/>
    </row>
    <row r="899" spans="1:13" x14ac:dyDescent="0.3">
      <c r="A899" s="14"/>
      <c r="B899" s="14"/>
      <c r="C899" s="14"/>
      <c r="D899" s="34"/>
      <c r="E899" s="13" t="s">
        <v>829</v>
      </c>
      <c r="F899" s="16">
        <v>23</v>
      </c>
      <c r="G899" s="17">
        <v>0</v>
      </c>
      <c r="H899" s="17">
        <v>0</v>
      </c>
      <c r="I899" s="17">
        <v>0</v>
      </c>
      <c r="J899" s="15">
        <f>OR(F899&lt;&gt;0,G899&lt;&gt;0,H899&lt;&gt;0,I899&lt;&gt;0)*(F899 + (F899 = 0))*(G899 + (G899 = 0))*(H899 + (H899 = 0))*(I899 + (I899 = 0))</f>
        <v>23</v>
      </c>
      <c r="K899" s="14"/>
      <c r="L899" s="14"/>
      <c r="M899" s="14"/>
    </row>
    <row r="900" spans="1:13" x14ac:dyDescent="0.3">
      <c r="A900" s="14"/>
      <c r="B900" s="14"/>
      <c r="C900" s="14"/>
      <c r="D900" s="34"/>
      <c r="E900" s="14"/>
      <c r="F900" s="14"/>
      <c r="G900" s="14"/>
      <c r="H900" s="14"/>
      <c r="I900" s="14"/>
      <c r="J900" s="18" t="s">
        <v>830</v>
      </c>
      <c r="K900" s="19">
        <f>SUM(J898:J899)*1</f>
        <v>37</v>
      </c>
      <c r="L900" s="17">
        <v>25.66</v>
      </c>
      <c r="M900" s="19">
        <f>ROUND(K900*L900,2)</f>
        <v>949.42</v>
      </c>
    </row>
    <row r="901" spans="1:13" ht="0.9" customHeight="1" x14ac:dyDescent="0.3">
      <c r="A901" s="20"/>
      <c r="B901" s="20"/>
      <c r="C901" s="20"/>
      <c r="D901" s="35"/>
      <c r="E901" s="20"/>
      <c r="F901" s="20"/>
      <c r="G901" s="20"/>
      <c r="H901" s="20"/>
      <c r="I901" s="20"/>
      <c r="J901" s="20"/>
      <c r="K901" s="20"/>
      <c r="L901" s="20"/>
      <c r="M901" s="20"/>
    </row>
    <row r="902" spans="1:13" x14ac:dyDescent="0.3">
      <c r="A902" s="12" t="s">
        <v>831</v>
      </c>
      <c r="B902" s="13" t="s">
        <v>22</v>
      </c>
      <c r="C902" s="13" t="s">
        <v>123</v>
      </c>
      <c r="D902" s="24" t="s">
        <v>832</v>
      </c>
      <c r="E902" s="14"/>
      <c r="F902" s="14"/>
      <c r="G902" s="14"/>
      <c r="H902" s="14"/>
      <c r="I902" s="14"/>
      <c r="J902" s="14"/>
      <c r="K902" s="15">
        <f>K907</f>
        <v>77</v>
      </c>
      <c r="L902" s="15">
        <f>L907</f>
        <v>2.41</v>
      </c>
      <c r="M902" s="15">
        <f>M907</f>
        <v>185.57</v>
      </c>
    </row>
    <row r="903" spans="1:13" ht="40.799999999999997" x14ac:dyDescent="0.3">
      <c r="A903" s="14"/>
      <c r="B903" s="14"/>
      <c r="C903" s="14"/>
      <c r="D903" s="24" t="s">
        <v>833</v>
      </c>
      <c r="E903" s="14"/>
      <c r="F903" s="14"/>
      <c r="G903" s="14"/>
      <c r="H903" s="14"/>
      <c r="I903" s="14"/>
      <c r="J903" s="14"/>
      <c r="K903" s="14"/>
      <c r="L903" s="14"/>
      <c r="M903" s="14"/>
    </row>
    <row r="904" spans="1:13" x14ac:dyDescent="0.3">
      <c r="A904" s="14"/>
      <c r="B904" s="14"/>
      <c r="C904" s="14"/>
      <c r="D904" s="34"/>
      <c r="E904" s="13" t="s">
        <v>834</v>
      </c>
      <c r="F904" s="16">
        <v>37</v>
      </c>
      <c r="G904" s="17">
        <v>0</v>
      </c>
      <c r="H904" s="17">
        <v>0</v>
      </c>
      <c r="I904" s="17">
        <v>0</v>
      </c>
      <c r="J904" s="15">
        <f>OR(F904&lt;&gt;0,G904&lt;&gt;0,H904&lt;&gt;0,I904&lt;&gt;0)*(F904 + (F904 = 0))*(G904 + (G904 = 0))*(H904 + (H904 = 0))*(I904 + (I904 = 0))</f>
        <v>37</v>
      </c>
      <c r="K904" s="14"/>
      <c r="L904" s="14"/>
      <c r="M904" s="14"/>
    </row>
    <row r="905" spans="1:13" x14ac:dyDescent="0.3">
      <c r="A905" s="14"/>
      <c r="B905" s="14"/>
      <c r="C905" s="14"/>
      <c r="D905" s="34"/>
      <c r="E905" s="13" t="s">
        <v>835</v>
      </c>
      <c r="F905" s="16">
        <v>35</v>
      </c>
      <c r="G905" s="17">
        <v>0</v>
      </c>
      <c r="H905" s="17">
        <v>0</v>
      </c>
      <c r="I905" s="17">
        <v>0</v>
      </c>
      <c r="J905" s="15">
        <f>OR(F905&lt;&gt;0,G905&lt;&gt;0,H905&lt;&gt;0,I905&lt;&gt;0)*(F905 + (F905 = 0))*(G905 + (G905 = 0))*(H905 + (H905 = 0))*(I905 + (I905 = 0))</f>
        <v>35</v>
      </c>
      <c r="K905" s="14"/>
      <c r="L905" s="14"/>
      <c r="M905" s="14"/>
    </row>
    <row r="906" spans="1:13" x14ac:dyDescent="0.3">
      <c r="A906" s="14"/>
      <c r="B906" s="14"/>
      <c r="C906" s="14"/>
      <c r="D906" s="34"/>
      <c r="E906" s="13" t="s">
        <v>281</v>
      </c>
      <c r="F906" s="16">
        <v>5</v>
      </c>
      <c r="G906" s="17">
        <v>0</v>
      </c>
      <c r="H906" s="17">
        <v>0</v>
      </c>
      <c r="I906" s="17">
        <v>0</v>
      </c>
      <c r="J906" s="15">
        <f>OR(F906&lt;&gt;0,G906&lt;&gt;0,H906&lt;&gt;0,I906&lt;&gt;0)*(F906 + (F906 = 0))*(G906 + (G906 = 0))*(H906 + (H906 = 0))*(I906 + (I906 = 0))</f>
        <v>5</v>
      </c>
      <c r="K906" s="14"/>
      <c r="L906" s="14"/>
      <c r="M906" s="14"/>
    </row>
    <row r="907" spans="1:13" x14ac:dyDescent="0.3">
      <c r="A907" s="14"/>
      <c r="B907" s="14"/>
      <c r="C907" s="14"/>
      <c r="D907" s="34"/>
      <c r="E907" s="14"/>
      <c r="F907" s="14"/>
      <c r="G907" s="14"/>
      <c r="H907" s="14"/>
      <c r="I907" s="14"/>
      <c r="J907" s="18" t="s">
        <v>836</v>
      </c>
      <c r="K907" s="19">
        <f>SUM(J904:J906)</f>
        <v>77</v>
      </c>
      <c r="L907" s="17">
        <v>2.41</v>
      </c>
      <c r="M907" s="19">
        <f>ROUND(K907*L907,2)</f>
        <v>185.57</v>
      </c>
    </row>
    <row r="908" spans="1:13" ht="0.9" customHeight="1" x14ac:dyDescent="0.3">
      <c r="A908" s="20"/>
      <c r="B908" s="20"/>
      <c r="C908" s="20"/>
      <c r="D908" s="35"/>
      <c r="E908" s="20"/>
      <c r="F908" s="20"/>
      <c r="G908" s="20"/>
      <c r="H908" s="20"/>
      <c r="I908" s="20"/>
      <c r="J908" s="20"/>
      <c r="K908" s="20"/>
      <c r="L908" s="20"/>
      <c r="M908" s="20"/>
    </row>
    <row r="909" spans="1:13" x14ac:dyDescent="0.3">
      <c r="A909" s="14"/>
      <c r="B909" s="14"/>
      <c r="C909" s="14"/>
      <c r="D909" s="34"/>
      <c r="E909" s="14"/>
      <c r="F909" s="14"/>
      <c r="G909" s="14"/>
      <c r="H909" s="14"/>
      <c r="I909" s="14"/>
      <c r="J909" s="18" t="s">
        <v>837</v>
      </c>
      <c r="K909" s="17">
        <v>1</v>
      </c>
      <c r="L909" s="19">
        <f>M879+M885+M890+M896+M902</f>
        <v>2909.43</v>
      </c>
      <c r="M909" s="19">
        <f>ROUND(K909*L909,2)</f>
        <v>2909.43</v>
      </c>
    </row>
    <row r="910" spans="1:13" ht="0.9" customHeight="1" x14ac:dyDescent="0.3">
      <c r="A910" s="20"/>
      <c r="B910" s="20"/>
      <c r="C910" s="20"/>
      <c r="D910" s="35"/>
      <c r="E910" s="20"/>
      <c r="F910" s="20"/>
      <c r="G910" s="20"/>
      <c r="H910" s="20"/>
      <c r="I910" s="20"/>
      <c r="J910" s="20"/>
      <c r="K910" s="20"/>
      <c r="L910" s="20"/>
      <c r="M910" s="20"/>
    </row>
    <row r="911" spans="1:13" x14ac:dyDescent="0.3">
      <c r="A911" s="21" t="s">
        <v>838</v>
      </c>
      <c r="B911" s="21" t="s">
        <v>16</v>
      </c>
      <c r="C911" s="21" t="s">
        <v>17</v>
      </c>
      <c r="D911" s="36" t="s">
        <v>839</v>
      </c>
      <c r="E911" s="22"/>
      <c r="F911" s="22"/>
      <c r="G911" s="22"/>
      <c r="H911" s="22"/>
      <c r="I911" s="22"/>
      <c r="J911" s="22"/>
      <c r="K911" s="23">
        <f>K917</f>
        <v>1</v>
      </c>
      <c r="L911" s="23">
        <f>L917</f>
        <v>804.1</v>
      </c>
      <c r="M911" s="23">
        <f>M917</f>
        <v>804.1</v>
      </c>
    </row>
    <row r="912" spans="1:13" x14ac:dyDescent="0.3">
      <c r="A912" s="12" t="s">
        <v>840</v>
      </c>
      <c r="B912" s="13" t="s">
        <v>22</v>
      </c>
      <c r="C912" s="13" t="s">
        <v>42</v>
      </c>
      <c r="D912" s="24" t="s">
        <v>841</v>
      </c>
      <c r="E912" s="14"/>
      <c r="F912" s="14"/>
      <c r="G912" s="14"/>
      <c r="H912" s="14"/>
      <c r="I912" s="14"/>
      <c r="J912" s="14"/>
      <c r="K912" s="15">
        <f>K915</f>
        <v>1</v>
      </c>
      <c r="L912" s="15">
        <f>L915</f>
        <v>804.1</v>
      </c>
      <c r="M912" s="15">
        <f>M915</f>
        <v>804.1</v>
      </c>
    </row>
    <row r="913" spans="1:13" ht="61.2" x14ac:dyDescent="0.3">
      <c r="A913" s="14"/>
      <c r="B913" s="14"/>
      <c r="C913" s="14"/>
      <c r="D913" s="24" t="s">
        <v>842</v>
      </c>
      <c r="E913" s="14"/>
      <c r="F913" s="14"/>
      <c r="G913" s="14"/>
      <c r="H913" s="14"/>
      <c r="I913" s="14"/>
      <c r="J913" s="14"/>
      <c r="K913" s="14"/>
      <c r="L913" s="14"/>
      <c r="M913" s="14"/>
    </row>
    <row r="914" spans="1:13" x14ac:dyDescent="0.3">
      <c r="A914" s="14"/>
      <c r="B914" s="14"/>
      <c r="C914" s="14"/>
      <c r="D914" s="34"/>
      <c r="E914" s="13" t="s">
        <v>322</v>
      </c>
      <c r="F914" s="16">
        <v>1</v>
      </c>
      <c r="G914" s="17">
        <v>0</v>
      </c>
      <c r="H914" s="17">
        <v>0</v>
      </c>
      <c r="I914" s="17">
        <v>0</v>
      </c>
      <c r="J914" s="15">
        <f>OR(F914&lt;&gt;0,G914&lt;&gt;0,H914&lt;&gt;0,I914&lt;&gt;0)*(F914 + (F914 = 0))*(G914 + (G914 = 0))*(H914 + (H914 = 0))*(I914 + (I914 = 0))</f>
        <v>1</v>
      </c>
      <c r="K914" s="14"/>
      <c r="L914" s="14"/>
      <c r="M914" s="14"/>
    </row>
    <row r="915" spans="1:13" x14ac:dyDescent="0.3">
      <c r="A915" s="14"/>
      <c r="B915" s="14"/>
      <c r="C915" s="14"/>
      <c r="D915" s="34"/>
      <c r="E915" s="14"/>
      <c r="F915" s="14"/>
      <c r="G915" s="14"/>
      <c r="H915" s="14"/>
      <c r="I915" s="14"/>
      <c r="J915" s="18" t="s">
        <v>843</v>
      </c>
      <c r="K915" s="19">
        <f>J914*1</f>
        <v>1</v>
      </c>
      <c r="L915" s="17">
        <v>804.1</v>
      </c>
      <c r="M915" s="19">
        <f>ROUND(K915*L915,2)</f>
        <v>804.1</v>
      </c>
    </row>
    <row r="916" spans="1:13" ht="0.9" customHeight="1" x14ac:dyDescent="0.3">
      <c r="A916" s="20"/>
      <c r="B916" s="20"/>
      <c r="C916" s="20"/>
      <c r="D916" s="35"/>
      <c r="E916" s="20"/>
      <c r="F916" s="20"/>
      <c r="G916" s="20"/>
      <c r="H916" s="20"/>
      <c r="I916" s="20"/>
      <c r="J916" s="20"/>
      <c r="K916" s="20"/>
      <c r="L916" s="20"/>
      <c r="M916" s="20"/>
    </row>
    <row r="917" spans="1:13" x14ac:dyDescent="0.3">
      <c r="A917" s="14"/>
      <c r="B917" s="14"/>
      <c r="C917" s="14"/>
      <c r="D917" s="34"/>
      <c r="E917" s="14"/>
      <c r="F917" s="14"/>
      <c r="G917" s="14"/>
      <c r="H917" s="14"/>
      <c r="I917" s="14"/>
      <c r="J917" s="18" t="s">
        <v>844</v>
      </c>
      <c r="K917" s="17">
        <v>1</v>
      </c>
      <c r="L917" s="19">
        <f>M912</f>
        <v>804.1</v>
      </c>
      <c r="M917" s="19">
        <f>ROUND(K917*L917,2)</f>
        <v>804.1</v>
      </c>
    </row>
    <row r="918" spans="1:13" ht="0.9" customHeight="1" x14ac:dyDescent="0.3">
      <c r="A918" s="20"/>
      <c r="B918" s="20"/>
      <c r="C918" s="20"/>
      <c r="D918" s="35"/>
      <c r="E918" s="20"/>
      <c r="F918" s="20"/>
      <c r="G918" s="20"/>
      <c r="H918" s="20"/>
      <c r="I918" s="20"/>
      <c r="J918" s="20"/>
      <c r="K918" s="20"/>
      <c r="L918" s="20"/>
      <c r="M918" s="20"/>
    </row>
    <row r="919" spans="1:13" x14ac:dyDescent="0.3">
      <c r="A919" s="21" t="s">
        <v>845</v>
      </c>
      <c r="B919" s="21" t="s">
        <v>16</v>
      </c>
      <c r="C919" s="21" t="s">
        <v>17</v>
      </c>
      <c r="D919" s="36" t="s">
        <v>846</v>
      </c>
      <c r="E919" s="22"/>
      <c r="F919" s="22"/>
      <c r="G919" s="22"/>
      <c r="H919" s="22"/>
      <c r="I919" s="22"/>
      <c r="J919" s="22"/>
      <c r="K919" s="23">
        <f>K925</f>
        <v>1</v>
      </c>
      <c r="L919" s="23">
        <f>L925</f>
        <v>247.42</v>
      </c>
      <c r="M919" s="23">
        <f>M925</f>
        <v>247.42</v>
      </c>
    </row>
    <row r="920" spans="1:13" x14ac:dyDescent="0.3">
      <c r="A920" s="12" t="s">
        <v>847</v>
      </c>
      <c r="B920" s="13" t="s">
        <v>22</v>
      </c>
      <c r="C920" s="13" t="s">
        <v>42</v>
      </c>
      <c r="D920" s="24" t="s">
        <v>848</v>
      </c>
      <c r="E920" s="14"/>
      <c r="F920" s="14"/>
      <c r="G920" s="14"/>
      <c r="H920" s="14"/>
      <c r="I920" s="14"/>
      <c r="J920" s="14"/>
      <c r="K920" s="15">
        <f>K923</f>
        <v>1</v>
      </c>
      <c r="L920" s="15">
        <f>L923</f>
        <v>247.42</v>
      </c>
      <c r="M920" s="15">
        <f>M923</f>
        <v>247.42</v>
      </c>
    </row>
    <row r="921" spans="1:13" ht="40.799999999999997" x14ac:dyDescent="0.3">
      <c r="A921" s="14"/>
      <c r="B921" s="14"/>
      <c r="C921" s="14"/>
      <c r="D921" s="24" t="s">
        <v>849</v>
      </c>
      <c r="E921" s="14"/>
      <c r="F921" s="14"/>
      <c r="G921" s="14"/>
      <c r="H921" s="14"/>
      <c r="I921" s="14"/>
      <c r="J921" s="14"/>
      <c r="K921" s="14"/>
      <c r="L921" s="14"/>
      <c r="M921" s="14"/>
    </row>
    <row r="922" spans="1:13" x14ac:dyDescent="0.3">
      <c r="A922" s="14"/>
      <c r="B922" s="14"/>
      <c r="C922" s="14"/>
      <c r="D922" s="34"/>
      <c r="E922" s="13" t="s">
        <v>322</v>
      </c>
      <c r="F922" s="16">
        <v>1</v>
      </c>
      <c r="G922" s="17">
        <v>0</v>
      </c>
      <c r="H922" s="17">
        <v>0</v>
      </c>
      <c r="I922" s="17">
        <v>0</v>
      </c>
      <c r="J922" s="15">
        <f>OR(F922&lt;&gt;0,G922&lt;&gt;0,H922&lt;&gt;0,I922&lt;&gt;0)*(F922 + (F922 = 0))*(G922 + (G922 = 0))*(H922 + (H922 = 0))*(I922 + (I922 = 0))</f>
        <v>1</v>
      </c>
      <c r="K922" s="14"/>
      <c r="L922" s="14"/>
      <c r="M922" s="14"/>
    </row>
    <row r="923" spans="1:13" x14ac:dyDescent="0.3">
      <c r="A923" s="14"/>
      <c r="B923" s="14"/>
      <c r="C923" s="14"/>
      <c r="D923" s="34"/>
      <c r="E923" s="14"/>
      <c r="F923" s="14"/>
      <c r="G923" s="14"/>
      <c r="H923" s="14"/>
      <c r="I923" s="14"/>
      <c r="J923" s="18" t="s">
        <v>850</v>
      </c>
      <c r="K923" s="19">
        <f>J922*1</f>
        <v>1</v>
      </c>
      <c r="L923" s="17">
        <v>247.42</v>
      </c>
      <c r="M923" s="19">
        <f>ROUND(K923*L923,2)</f>
        <v>247.42</v>
      </c>
    </row>
    <row r="924" spans="1:13" ht="0.9" customHeight="1" x14ac:dyDescent="0.3">
      <c r="A924" s="20"/>
      <c r="B924" s="20"/>
      <c r="C924" s="20"/>
      <c r="D924" s="35"/>
      <c r="E924" s="20"/>
      <c r="F924" s="20"/>
      <c r="G924" s="20"/>
      <c r="H924" s="20"/>
      <c r="I924" s="20"/>
      <c r="J924" s="20"/>
      <c r="K924" s="20"/>
      <c r="L924" s="20"/>
      <c r="M924" s="20"/>
    </row>
    <row r="925" spans="1:13" x14ac:dyDescent="0.3">
      <c r="A925" s="14"/>
      <c r="B925" s="14"/>
      <c r="C925" s="14"/>
      <c r="D925" s="34"/>
      <c r="E925" s="14"/>
      <c r="F925" s="14"/>
      <c r="G925" s="14"/>
      <c r="H925" s="14"/>
      <c r="I925" s="14"/>
      <c r="J925" s="18" t="s">
        <v>851</v>
      </c>
      <c r="K925" s="17">
        <v>1</v>
      </c>
      <c r="L925" s="19">
        <f>M920</f>
        <v>247.42</v>
      </c>
      <c r="M925" s="19">
        <f>ROUND(K925*L925,2)</f>
        <v>247.42</v>
      </c>
    </row>
    <row r="926" spans="1:13" ht="0.9" customHeight="1" x14ac:dyDescent="0.3">
      <c r="A926" s="20"/>
      <c r="B926" s="20"/>
      <c r="C926" s="20"/>
      <c r="D926" s="35"/>
      <c r="E926" s="20"/>
      <c r="F926" s="20"/>
      <c r="G926" s="20"/>
      <c r="H926" s="20"/>
      <c r="I926" s="20"/>
      <c r="J926" s="20"/>
      <c r="K926" s="20"/>
      <c r="L926" s="20"/>
      <c r="M926" s="20"/>
    </row>
    <row r="927" spans="1:13" x14ac:dyDescent="0.3">
      <c r="A927" s="21" t="s">
        <v>852</v>
      </c>
      <c r="B927" s="21" t="s">
        <v>16</v>
      </c>
      <c r="C927" s="21" t="s">
        <v>17</v>
      </c>
      <c r="D927" s="36" t="s">
        <v>853</v>
      </c>
      <c r="E927" s="22"/>
      <c r="F927" s="22"/>
      <c r="G927" s="22"/>
      <c r="H927" s="22"/>
      <c r="I927" s="22"/>
      <c r="J927" s="22"/>
      <c r="K927" s="23">
        <f>K948</f>
        <v>1</v>
      </c>
      <c r="L927" s="23">
        <f>L948</f>
        <v>2330.02</v>
      </c>
      <c r="M927" s="23">
        <f>M948</f>
        <v>2330.02</v>
      </c>
    </row>
    <row r="928" spans="1:13" x14ac:dyDescent="0.3">
      <c r="A928" s="12" t="s">
        <v>854</v>
      </c>
      <c r="B928" s="13" t="s">
        <v>22</v>
      </c>
      <c r="C928" s="13" t="s">
        <v>42</v>
      </c>
      <c r="D928" s="24" t="s">
        <v>855</v>
      </c>
      <c r="E928" s="14"/>
      <c r="F928" s="14"/>
      <c r="G928" s="14"/>
      <c r="H928" s="14"/>
      <c r="I928" s="14"/>
      <c r="J928" s="14"/>
      <c r="K928" s="15">
        <f>K931</f>
        <v>4</v>
      </c>
      <c r="L928" s="15">
        <f>L931</f>
        <v>104.61</v>
      </c>
      <c r="M928" s="15">
        <f>M931</f>
        <v>418.44</v>
      </c>
    </row>
    <row r="929" spans="1:13" x14ac:dyDescent="0.3">
      <c r="A929" s="14"/>
      <c r="B929" s="14"/>
      <c r="C929" s="14"/>
      <c r="D929" s="24" t="s">
        <v>856</v>
      </c>
      <c r="E929" s="14"/>
      <c r="F929" s="14"/>
      <c r="G929" s="14"/>
      <c r="H929" s="14"/>
      <c r="I929" s="14"/>
      <c r="J929" s="14"/>
      <c r="K929" s="14"/>
      <c r="L929" s="14"/>
      <c r="M929" s="14"/>
    </row>
    <row r="930" spans="1:13" x14ac:dyDescent="0.3">
      <c r="A930" s="14"/>
      <c r="B930" s="14"/>
      <c r="C930" s="14"/>
      <c r="D930" s="34"/>
      <c r="E930" s="13" t="s">
        <v>322</v>
      </c>
      <c r="F930" s="16">
        <v>4</v>
      </c>
      <c r="G930" s="17">
        <v>0</v>
      </c>
      <c r="H930" s="17">
        <v>0</v>
      </c>
      <c r="I930" s="17">
        <v>0</v>
      </c>
      <c r="J930" s="15">
        <f>OR(F930&lt;&gt;0,G930&lt;&gt;0,H930&lt;&gt;0,I930&lt;&gt;0)*(F930 + (F930 = 0))*(G930 + (G930 = 0))*(H930 + (H930 = 0))*(I930 + (I930 = 0))</f>
        <v>4</v>
      </c>
      <c r="K930" s="14"/>
      <c r="L930" s="14"/>
      <c r="M930" s="14"/>
    </row>
    <row r="931" spans="1:13" x14ac:dyDescent="0.3">
      <c r="A931" s="14"/>
      <c r="B931" s="14"/>
      <c r="C931" s="14"/>
      <c r="D931" s="34"/>
      <c r="E931" s="14"/>
      <c r="F931" s="14"/>
      <c r="G931" s="14"/>
      <c r="H931" s="14"/>
      <c r="I931" s="14"/>
      <c r="J931" s="18" t="s">
        <v>857</v>
      </c>
      <c r="K931" s="19">
        <f>J930*1</f>
        <v>4</v>
      </c>
      <c r="L931" s="17">
        <v>104.61</v>
      </c>
      <c r="M931" s="19">
        <f>ROUND(K931*L931,2)</f>
        <v>418.44</v>
      </c>
    </row>
    <row r="932" spans="1:13" ht="0.9" customHeight="1" x14ac:dyDescent="0.3">
      <c r="A932" s="20"/>
      <c r="B932" s="20"/>
      <c r="C932" s="20"/>
      <c r="D932" s="35"/>
      <c r="E932" s="20"/>
      <c r="F932" s="20"/>
      <c r="G932" s="20"/>
      <c r="H932" s="20"/>
      <c r="I932" s="20"/>
      <c r="J932" s="20"/>
      <c r="K932" s="20"/>
      <c r="L932" s="20"/>
      <c r="M932" s="20"/>
    </row>
    <row r="933" spans="1:13" x14ac:dyDescent="0.3">
      <c r="A933" s="12" t="s">
        <v>858</v>
      </c>
      <c r="B933" s="13" t="s">
        <v>22</v>
      </c>
      <c r="C933" s="13" t="s">
        <v>42</v>
      </c>
      <c r="D933" s="24" t="s">
        <v>859</v>
      </c>
      <c r="E933" s="14"/>
      <c r="F933" s="14"/>
      <c r="G933" s="14"/>
      <c r="H933" s="14"/>
      <c r="I933" s="14"/>
      <c r="J933" s="14"/>
      <c r="K933" s="15">
        <f>K936</f>
        <v>1</v>
      </c>
      <c r="L933" s="15">
        <f>L936</f>
        <v>1169.33</v>
      </c>
      <c r="M933" s="15">
        <f>M936</f>
        <v>1169.33</v>
      </c>
    </row>
    <row r="934" spans="1:13" ht="20.399999999999999" x14ac:dyDescent="0.3">
      <c r="A934" s="14"/>
      <c r="B934" s="14"/>
      <c r="C934" s="14"/>
      <c r="D934" s="24" t="s">
        <v>860</v>
      </c>
      <c r="E934" s="14"/>
      <c r="F934" s="14"/>
      <c r="G934" s="14"/>
      <c r="H934" s="14"/>
      <c r="I934" s="14"/>
      <c r="J934" s="14"/>
      <c r="K934" s="14"/>
      <c r="L934" s="14"/>
      <c r="M934" s="14"/>
    </row>
    <row r="935" spans="1:13" x14ac:dyDescent="0.3">
      <c r="A935" s="14"/>
      <c r="B935" s="14"/>
      <c r="C935" s="14"/>
      <c r="D935" s="34"/>
      <c r="E935" s="13" t="s">
        <v>322</v>
      </c>
      <c r="F935" s="16">
        <v>1</v>
      </c>
      <c r="G935" s="17">
        <v>0</v>
      </c>
      <c r="H935" s="17">
        <v>0</v>
      </c>
      <c r="I935" s="17">
        <v>0</v>
      </c>
      <c r="J935" s="15">
        <f>OR(F935&lt;&gt;0,G935&lt;&gt;0,H935&lt;&gt;0,I935&lt;&gt;0)*(F935 + (F935 = 0))*(G935 + (G935 = 0))*(H935 + (H935 = 0))*(I935 + (I935 = 0))</f>
        <v>1</v>
      </c>
      <c r="K935" s="14"/>
      <c r="L935" s="14"/>
      <c r="M935" s="14"/>
    </row>
    <row r="936" spans="1:13" x14ac:dyDescent="0.3">
      <c r="A936" s="14"/>
      <c r="B936" s="14"/>
      <c r="C936" s="14"/>
      <c r="D936" s="34"/>
      <c r="E936" s="14"/>
      <c r="F936" s="14"/>
      <c r="G936" s="14"/>
      <c r="H936" s="14"/>
      <c r="I936" s="14"/>
      <c r="J936" s="18" t="s">
        <v>861</v>
      </c>
      <c r="K936" s="19">
        <f>J935*1</f>
        <v>1</v>
      </c>
      <c r="L936" s="17">
        <v>1169.33</v>
      </c>
      <c r="M936" s="19">
        <f>ROUND(K936*L936,2)</f>
        <v>1169.33</v>
      </c>
    </row>
    <row r="937" spans="1:13" ht="0.9" customHeight="1" x14ac:dyDescent="0.3">
      <c r="A937" s="20"/>
      <c r="B937" s="20"/>
      <c r="C937" s="20"/>
      <c r="D937" s="35"/>
      <c r="E937" s="20"/>
      <c r="F937" s="20"/>
      <c r="G937" s="20"/>
      <c r="H937" s="20"/>
      <c r="I937" s="20"/>
      <c r="J937" s="20"/>
      <c r="K937" s="20"/>
      <c r="L937" s="20"/>
      <c r="M937" s="20"/>
    </row>
    <row r="938" spans="1:13" x14ac:dyDescent="0.3">
      <c r="A938" s="12" t="s">
        <v>862</v>
      </c>
      <c r="B938" s="13" t="s">
        <v>22</v>
      </c>
      <c r="C938" s="13" t="s">
        <v>42</v>
      </c>
      <c r="D938" s="24" t="s">
        <v>863</v>
      </c>
      <c r="E938" s="14"/>
      <c r="F938" s="14"/>
      <c r="G938" s="14"/>
      <c r="H938" s="14"/>
      <c r="I938" s="14"/>
      <c r="J938" s="14"/>
      <c r="K938" s="15">
        <f>K941</f>
        <v>1</v>
      </c>
      <c r="L938" s="15">
        <f>L941</f>
        <v>494.83</v>
      </c>
      <c r="M938" s="15">
        <f>M941</f>
        <v>494.83</v>
      </c>
    </row>
    <row r="939" spans="1:13" ht="51" x14ac:dyDescent="0.3">
      <c r="A939" s="14"/>
      <c r="B939" s="14"/>
      <c r="C939" s="14"/>
      <c r="D939" s="24" t="s">
        <v>864</v>
      </c>
      <c r="E939" s="14"/>
      <c r="F939" s="14"/>
      <c r="G939" s="14"/>
      <c r="H939" s="14"/>
      <c r="I939" s="14"/>
      <c r="J939" s="14"/>
      <c r="K939" s="14"/>
      <c r="L939" s="14"/>
      <c r="M939" s="14"/>
    </row>
    <row r="940" spans="1:13" x14ac:dyDescent="0.3">
      <c r="A940" s="14"/>
      <c r="B940" s="14"/>
      <c r="C940" s="14"/>
      <c r="D940" s="34"/>
      <c r="E940" s="13" t="s">
        <v>322</v>
      </c>
      <c r="F940" s="16">
        <v>1</v>
      </c>
      <c r="G940" s="17">
        <v>0</v>
      </c>
      <c r="H940" s="17">
        <v>0</v>
      </c>
      <c r="I940" s="17">
        <v>0</v>
      </c>
      <c r="J940" s="15">
        <f>OR(F940&lt;&gt;0,G940&lt;&gt;0,H940&lt;&gt;0,I940&lt;&gt;0)*(F940 + (F940 = 0))*(G940 + (G940 = 0))*(H940 + (H940 = 0))*(I940 + (I940 = 0))</f>
        <v>1</v>
      </c>
      <c r="K940" s="14"/>
      <c r="L940" s="14"/>
      <c r="M940" s="14"/>
    </row>
    <row r="941" spans="1:13" x14ac:dyDescent="0.3">
      <c r="A941" s="14"/>
      <c r="B941" s="14"/>
      <c r="C941" s="14"/>
      <c r="D941" s="34"/>
      <c r="E941" s="14"/>
      <c r="F941" s="14"/>
      <c r="G941" s="14"/>
      <c r="H941" s="14"/>
      <c r="I941" s="14"/>
      <c r="J941" s="18" t="s">
        <v>865</v>
      </c>
      <c r="K941" s="19">
        <f>J940*1</f>
        <v>1</v>
      </c>
      <c r="L941" s="17">
        <v>494.83</v>
      </c>
      <c r="M941" s="19">
        <f>ROUND(K941*L941,2)</f>
        <v>494.83</v>
      </c>
    </row>
    <row r="942" spans="1:13" ht="0.9" customHeight="1" x14ac:dyDescent="0.3">
      <c r="A942" s="20"/>
      <c r="B942" s="20"/>
      <c r="C942" s="20"/>
      <c r="D942" s="35"/>
      <c r="E942" s="20"/>
      <c r="F942" s="20"/>
      <c r="G942" s="20"/>
      <c r="H942" s="20"/>
      <c r="I942" s="20"/>
      <c r="J942" s="20"/>
      <c r="K942" s="20"/>
      <c r="L942" s="20"/>
      <c r="M942" s="20"/>
    </row>
    <row r="943" spans="1:13" x14ac:dyDescent="0.3">
      <c r="A943" s="12" t="s">
        <v>866</v>
      </c>
      <c r="B943" s="13" t="s">
        <v>22</v>
      </c>
      <c r="C943" s="13" t="s">
        <v>42</v>
      </c>
      <c r="D943" s="24" t="s">
        <v>867</v>
      </c>
      <c r="E943" s="14"/>
      <c r="F943" s="14"/>
      <c r="G943" s="14"/>
      <c r="H943" s="14"/>
      <c r="I943" s="14"/>
      <c r="J943" s="14"/>
      <c r="K943" s="15">
        <f>K946</f>
        <v>1</v>
      </c>
      <c r="L943" s="15">
        <f>L946</f>
        <v>247.42</v>
      </c>
      <c r="M943" s="15">
        <f>M946</f>
        <v>247.42</v>
      </c>
    </row>
    <row r="944" spans="1:13" ht="20.399999999999999" x14ac:dyDescent="0.3">
      <c r="A944" s="14"/>
      <c r="B944" s="14"/>
      <c r="C944" s="14"/>
      <c r="D944" s="24" t="s">
        <v>868</v>
      </c>
      <c r="E944" s="14"/>
      <c r="F944" s="14"/>
      <c r="G944" s="14"/>
      <c r="H944" s="14"/>
      <c r="I944" s="14"/>
      <c r="J944" s="14"/>
      <c r="K944" s="14"/>
      <c r="L944" s="14"/>
      <c r="M944" s="14"/>
    </row>
    <row r="945" spans="1:14" x14ac:dyDescent="0.3">
      <c r="A945" s="14"/>
      <c r="B945" s="14"/>
      <c r="C945" s="14"/>
      <c r="D945" s="34"/>
      <c r="E945" s="13" t="s">
        <v>869</v>
      </c>
      <c r="F945" s="16">
        <v>1</v>
      </c>
      <c r="G945" s="17">
        <v>0</v>
      </c>
      <c r="H945" s="17">
        <v>0</v>
      </c>
      <c r="I945" s="17">
        <v>0</v>
      </c>
      <c r="J945" s="15">
        <f>OR(F945&lt;&gt;0,G945&lt;&gt;0,H945&lt;&gt;0,I945&lt;&gt;0)*(F945 + (F945 = 0))*(G945 + (G945 = 0))*(H945 + (H945 = 0))*(I945 + (I945 = 0))</f>
        <v>1</v>
      </c>
      <c r="K945" s="14"/>
      <c r="L945" s="14"/>
      <c r="M945" s="14"/>
    </row>
    <row r="946" spans="1:14" x14ac:dyDescent="0.3">
      <c r="A946" s="14"/>
      <c r="B946" s="14"/>
      <c r="C946" s="14"/>
      <c r="D946" s="34"/>
      <c r="E946" s="14"/>
      <c r="F946" s="14"/>
      <c r="G946" s="14"/>
      <c r="H946" s="14"/>
      <c r="I946" s="14"/>
      <c r="J946" s="18" t="s">
        <v>870</v>
      </c>
      <c r="K946" s="19">
        <f>J945*1</f>
        <v>1</v>
      </c>
      <c r="L946" s="17">
        <v>247.42</v>
      </c>
      <c r="M946" s="19">
        <f>ROUND(K946*L946,2)</f>
        <v>247.42</v>
      </c>
    </row>
    <row r="947" spans="1:14" ht="0.9" customHeight="1" x14ac:dyDescent="0.3">
      <c r="A947" s="20"/>
      <c r="B947" s="20"/>
      <c r="C947" s="20"/>
      <c r="D947" s="35"/>
      <c r="E947" s="20"/>
      <c r="F947" s="20"/>
      <c r="G947" s="20"/>
      <c r="H947" s="20"/>
      <c r="I947" s="20"/>
      <c r="J947" s="20"/>
      <c r="K947" s="20"/>
      <c r="L947" s="20"/>
      <c r="M947" s="20"/>
    </row>
    <row r="948" spans="1:14" x14ac:dyDescent="0.3">
      <c r="A948" s="14"/>
      <c r="B948" s="14"/>
      <c r="C948" s="14"/>
      <c r="D948" s="34"/>
      <c r="E948" s="14"/>
      <c r="F948" s="14"/>
      <c r="G948" s="14"/>
      <c r="H948" s="14"/>
      <c r="I948" s="14"/>
      <c r="J948" s="18" t="s">
        <v>871</v>
      </c>
      <c r="K948" s="17">
        <v>1</v>
      </c>
      <c r="L948" s="19">
        <f>M928+M933+M938+M943</f>
        <v>2330.02</v>
      </c>
      <c r="M948" s="19">
        <f>ROUND(K948*L948,2)</f>
        <v>2330.02</v>
      </c>
    </row>
    <row r="949" spans="1:14" ht="0.9" customHeight="1" x14ac:dyDescent="0.3">
      <c r="A949" s="20"/>
      <c r="B949" s="20"/>
      <c r="C949" s="20"/>
      <c r="D949" s="35"/>
      <c r="E949" s="20"/>
      <c r="F949" s="20"/>
      <c r="G949" s="20"/>
      <c r="H949" s="20"/>
      <c r="I949" s="20"/>
      <c r="J949" s="20"/>
      <c r="K949" s="20"/>
      <c r="L949" s="20"/>
      <c r="M949" s="20"/>
    </row>
    <row r="950" spans="1:14" x14ac:dyDescent="0.3">
      <c r="A950" s="14"/>
      <c r="B950" s="14"/>
      <c r="C950" s="14"/>
      <c r="D950" s="34"/>
      <c r="E950" s="14"/>
      <c r="F950" s="14"/>
      <c r="G950" s="14"/>
      <c r="H950" s="14"/>
      <c r="I950" s="14"/>
      <c r="J950" s="18" t="s">
        <v>872</v>
      </c>
      <c r="K950" s="17">
        <v>1</v>
      </c>
      <c r="L950" s="19">
        <f>M666+M717+M878+M911+M919+M927</f>
        <v>40042.629999999997</v>
      </c>
      <c r="M950" s="19">
        <f>ROUND(K950*L950,2)</f>
        <v>40042.629999999997</v>
      </c>
    </row>
    <row r="951" spans="1:14" ht="0.9" customHeight="1" x14ac:dyDescent="0.3">
      <c r="A951" s="20"/>
      <c r="B951" s="20"/>
      <c r="C951" s="20"/>
      <c r="D951" s="35"/>
      <c r="E951" s="20"/>
      <c r="F951" s="20"/>
      <c r="G951" s="20"/>
      <c r="H951" s="20"/>
      <c r="I951" s="20"/>
      <c r="J951" s="20"/>
      <c r="K951" s="20"/>
      <c r="L951" s="20"/>
      <c r="M951" s="20"/>
    </row>
    <row r="952" spans="1:14" x14ac:dyDescent="0.3">
      <c r="A952" s="9" t="s">
        <v>873</v>
      </c>
      <c r="B952" s="9" t="s">
        <v>16</v>
      </c>
      <c r="C952" s="9" t="s">
        <v>17</v>
      </c>
      <c r="D952" s="33" t="s">
        <v>874</v>
      </c>
      <c r="E952" s="10"/>
      <c r="F952" s="10"/>
      <c r="G952" s="10"/>
      <c r="H952" s="10"/>
      <c r="I952" s="10"/>
      <c r="J952" s="10"/>
      <c r="K952" s="11">
        <f>K1027</f>
        <v>1</v>
      </c>
      <c r="L952" s="11">
        <f>L1027</f>
        <v>0</v>
      </c>
      <c r="M952" s="11">
        <f>M1027</f>
        <v>0</v>
      </c>
    </row>
    <row r="953" spans="1:14" x14ac:dyDescent="0.3">
      <c r="A953" s="21" t="s">
        <v>875</v>
      </c>
      <c r="B953" s="21" t="s">
        <v>16</v>
      </c>
      <c r="C953" s="21" t="s">
        <v>17</v>
      </c>
      <c r="D953" s="36" t="s">
        <v>876</v>
      </c>
      <c r="E953" s="22"/>
      <c r="F953" s="22"/>
      <c r="G953" s="22"/>
      <c r="H953" s="22"/>
      <c r="I953" s="22"/>
      <c r="J953" s="22"/>
      <c r="K953" s="23">
        <f>K975</f>
        <v>1</v>
      </c>
      <c r="L953" s="23">
        <f>L975</f>
        <v>0</v>
      </c>
      <c r="M953" s="23">
        <f>M975</f>
        <v>0</v>
      </c>
    </row>
    <row r="954" spans="1:14" x14ac:dyDescent="0.3">
      <c r="A954" s="12" t="s">
        <v>877</v>
      </c>
      <c r="B954" s="13" t="s">
        <v>22</v>
      </c>
      <c r="C954" s="13" t="s">
        <v>42</v>
      </c>
      <c r="D954" s="24" t="s">
        <v>878</v>
      </c>
      <c r="E954" s="14"/>
      <c r="F954" s="14"/>
      <c r="G954" s="14"/>
      <c r="H954" s="14"/>
      <c r="I954" s="14"/>
      <c r="J954" s="14"/>
      <c r="K954" s="15">
        <f>K958</f>
        <v>2</v>
      </c>
      <c r="L954" s="15">
        <f>L958</f>
        <v>0</v>
      </c>
      <c r="M954" s="15">
        <f>M958</f>
        <v>0</v>
      </c>
    </row>
    <row r="955" spans="1:14" ht="30.6" x14ac:dyDescent="0.3">
      <c r="A955" s="14"/>
      <c r="B955" s="14"/>
      <c r="C955" s="14"/>
      <c r="D955" s="24" t="s">
        <v>879</v>
      </c>
      <c r="E955" s="14"/>
      <c r="F955" s="14"/>
      <c r="G955" s="14"/>
      <c r="H955" s="14"/>
      <c r="I955" s="14"/>
      <c r="J955" s="14"/>
      <c r="K955" s="14"/>
      <c r="L955" s="14"/>
      <c r="M955" s="14"/>
    </row>
    <row r="956" spans="1:14" x14ac:dyDescent="0.3">
      <c r="A956" s="14"/>
      <c r="B956" s="14"/>
      <c r="C956" s="14"/>
      <c r="D956" s="34"/>
      <c r="E956" s="13" t="s">
        <v>641</v>
      </c>
      <c r="F956" s="16">
        <v>1</v>
      </c>
      <c r="G956" s="17">
        <v>0</v>
      </c>
      <c r="H956" s="17">
        <v>0</v>
      </c>
      <c r="I956" s="17">
        <v>0</v>
      </c>
      <c r="J956" s="15">
        <f>OR(F956&lt;&gt;0,G956&lt;&gt;0,H956&lt;&gt;0,I956&lt;&gt;0)*(F956 + (F956 = 0))*(G956 + (G956 = 0))*(H956 + (H956 = 0))*(I956 + (I956 = 0))</f>
        <v>1</v>
      </c>
      <c r="K956" s="14"/>
      <c r="L956" s="14"/>
      <c r="M956" s="14"/>
    </row>
    <row r="957" spans="1:14" x14ac:dyDescent="0.3">
      <c r="A957" s="14"/>
      <c r="B957" s="14"/>
      <c r="C957" s="14"/>
      <c r="D957" s="34"/>
      <c r="E957" s="13" t="s">
        <v>186</v>
      </c>
      <c r="F957" s="16">
        <v>1</v>
      </c>
      <c r="G957" s="17">
        <v>0</v>
      </c>
      <c r="H957" s="17">
        <v>0</v>
      </c>
      <c r="I957" s="17">
        <v>0</v>
      </c>
      <c r="J957" s="15">
        <f>OR(F957&lt;&gt;0,G957&lt;&gt;0,H957&lt;&gt;0,I957&lt;&gt;0)*(F957 + (F957 = 0))*(G957 + (G957 = 0))*(H957 + (H957 = 0))*(I957 + (I957 = 0))</f>
        <v>1</v>
      </c>
      <c r="K957" s="14"/>
      <c r="L957" s="14"/>
      <c r="M957" s="14"/>
    </row>
    <row r="958" spans="1:14" x14ac:dyDescent="0.3">
      <c r="A958" s="14"/>
      <c r="B958" s="14"/>
      <c r="C958" s="14"/>
      <c r="D958" s="34"/>
      <c r="E958" s="14"/>
      <c r="F958" s="14"/>
      <c r="G958" s="14"/>
      <c r="H958" s="14"/>
      <c r="I958" s="14"/>
      <c r="J958" s="18" t="s">
        <v>880</v>
      </c>
      <c r="K958" s="19">
        <f>SUM(J956:J957)</f>
        <v>2</v>
      </c>
      <c r="L958" s="38">
        <v>0</v>
      </c>
      <c r="M958" s="19">
        <f>ROUND(K958*L958,2)</f>
        <v>0</v>
      </c>
      <c r="N958" t="s">
        <v>1033</v>
      </c>
    </row>
    <row r="959" spans="1:14" ht="0.9" customHeight="1" x14ac:dyDescent="0.3">
      <c r="A959" s="20"/>
      <c r="B959" s="20"/>
      <c r="C959" s="20"/>
      <c r="D959" s="35"/>
      <c r="E959" s="20"/>
      <c r="F959" s="20"/>
      <c r="G959" s="20"/>
      <c r="H959" s="20"/>
      <c r="I959" s="20"/>
      <c r="J959" s="20"/>
      <c r="K959" s="20"/>
      <c r="L959" s="20"/>
      <c r="M959" s="20"/>
    </row>
    <row r="960" spans="1:14" x14ac:dyDescent="0.3">
      <c r="A960" s="12" t="s">
        <v>881</v>
      </c>
      <c r="B960" s="13" t="s">
        <v>22</v>
      </c>
      <c r="C960" s="13" t="s">
        <v>42</v>
      </c>
      <c r="D960" s="24" t="s">
        <v>882</v>
      </c>
      <c r="E960" s="14"/>
      <c r="F960" s="14"/>
      <c r="G960" s="14"/>
      <c r="H960" s="14"/>
      <c r="I960" s="14"/>
      <c r="J960" s="14"/>
      <c r="K960" s="15">
        <f>K963</f>
        <v>1</v>
      </c>
      <c r="L960" s="15">
        <f>L963</f>
        <v>0</v>
      </c>
      <c r="M960" s="15">
        <f>M963</f>
        <v>0</v>
      </c>
    </row>
    <row r="961" spans="1:14" ht="20.399999999999999" x14ac:dyDescent="0.3">
      <c r="A961" s="14"/>
      <c r="B961" s="14"/>
      <c r="C961" s="14"/>
      <c r="D961" s="24" t="s">
        <v>883</v>
      </c>
      <c r="E961" s="14"/>
      <c r="F961" s="14"/>
      <c r="G961" s="14"/>
      <c r="H961" s="14"/>
      <c r="I961" s="14"/>
      <c r="J961" s="14"/>
      <c r="K961" s="14"/>
      <c r="L961" s="14"/>
      <c r="M961" s="14"/>
    </row>
    <row r="962" spans="1:14" x14ac:dyDescent="0.3">
      <c r="A962" s="14"/>
      <c r="B962" s="14"/>
      <c r="C962" s="14"/>
      <c r="D962" s="34"/>
      <c r="E962" s="13" t="s">
        <v>884</v>
      </c>
      <c r="F962" s="16">
        <v>1</v>
      </c>
      <c r="G962" s="17">
        <v>0</v>
      </c>
      <c r="H962" s="17">
        <v>0</v>
      </c>
      <c r="I962" s="17">
        <v>0</v>
      </c>
      <c r="J962" s="15">
        <f>OR(F962&lt;&gt;0,G962&lt;&gt;0,H962&lt;&gt;0,I962&lt;&gt;0)*(F962 + (F962 = 0))*(G962 + (G962 = 0))*(H962 + (H962 = 0))*(I962 + (I962 = 0))</f>
        <v>1</v>
      </c>
      <c r="K962" s="14"/>
      <c r="L962" s="14"/>
      <c r="M962" s="14"/>
    </row>
    <row r="963" spans="1:14" x14ac:dyDescent="0.3">
      <c r="A963" s="14"/>
      <c r="B963" s="14"/>
      <c r="C963" s="14"/>
      <c r="D963" s="34"/>
      <c r="E963" s="14"/>
      <c r="F963" s="14"/>
      <c r="G963" s="14"/>
      <c r="H963" s="14"/>
      <c r="I963" s="14"/>
      <c r="J963" s="18" t="s">
        <v>885</v>
      </c>
      <c r="K963" s="19">
        <f>J962</f>
        <v>1</v>
      </c>
      <c r="L963" s="38">
        <v>0</v>
      </c>
      <c r="M963" s="19">
        <f>ROUND(K963*L963,2)</f>
        <v>0</v>
      </c>
      <c r="N963" t="s">
        <v>1033</v>
      </c>
    </row>
    <row r="964" spans="1:14" ht="0.9" customHeight="1" x14ac:dyDescent="0.3">
      <c r="A964" s="20"/>
      <c r="B964" s="20"/>
      <c r="C964" s="20"/>
      <c r="D964" s="35"/>
      <c r="E964" s="20"/>
      <c r="F964" s="20"/>
      <c r="G964" s="20"/>
      <c r="H964" s="20"/>
      <c r="I964" s="20"/>
      <c r="J964" s="20"/>
      <c r="K964" s="20"/>
      <c r="L964" s="20"/>
      <c r="M964" s="20"/>
    </row>
    <row r="965" spans="1:14" x14ac:dyDescent="0.3">
      <c r="A965" s="12" t="s">
        <v>886</v>
      </c>
      <c r="B965" s="13" t="s">
        <v>22</v>
      </c>
      <c r="C965" s="13" t="s">
        <v>42</v>
      </c>
      <c r="D965" s="24" t="s">
        <v>887</v>
      </c>
      <c r="E965" s="14"/>
      <c r="F965" s="14"/>
      <c r="G965" s="14"/>
      <c r="H965" s="14"/>
      <c r="I965" s="14"/>
      <c r="J965" s="14"/>
      <c r="K965" s="15">
        <f>K968</f>
        <v>1</v>
      </c>
      <c r="L965" s="15">
        <f>L968</f>
        <v>0</v>
      </c>
      <c r="M965" s="15">
        <f>M968</f>
        <v>0</v>
      </c>
    </row>
    <row r="966" spans="1:14" ht="20.399999999999999" x14ac:dyDescent="0.3">
      <c r="A966" s="14"/>
      <c r="B966" s="14"/>
      <c r="C966" s="14"/>
      <c r="D966" s="24" t="s">
        <v>888</v>
      </c>
      <c r="E966" s="14"/>
      <c r="F966" s="14"/>
      <c r="G966" s="14"/>
      <c r="H966" s="14"/>
      <c r="I966" s="14"/>
      <c r="J966" s="14"/>
      <c r="K966" s="14"/>
      <c r="L966" s="14"/>
      <c r="M966" s="14"/>
    </row>
    <row r="967" spans="1:14" x14ac:dyDescent="0.3">
      <c r="A967" s="14"/>
      <c r="B967" s="14"/>
      <c r="C967" s="14"/>
      <c r="D967" s="34"/>
      <c r="E967" s="13" t="s">
        <v>889</v>
      </c>
      <c r="F967" s="16">
        <v>1</v>
      </c>
      <c r="G967" s="17">
        <v>0</v>
      </c>
      <c r="H967" s="17">
        <v>0</v>
      </c>
      <c r="I967" s="17">
        <v>0</v>
      </c>
      <c r="J967" s="15">
        <f>OR(F967&lt;&gt;0,G967&lt;&gt;0,H967&lt;&gt;0,I967&lt;&gt;0)*(F967 + (F967 = 0))*(G967 + (G967 = 0))*(H967 + (H967 = 0))*(I967 + (I967 = 0))</f>
        <v>1</v>
      </c>
      <c r="K967" s="14"/>
      <c r="L967" s="14"/>
      <c r="M967" s="14"/>
    </row>
    <row r="968" spans="1:14" x14ac:dyDescent="0.3">
      <c r="A968" s="14"/>
      <c r="B968" s="14"/>
      <c r="C968" s="14"/>
      <c r="D968" s="34"/>
      <c r="E968" s="14"/>
      <c r="F968" s="14"/>
      <c r="G968" s="14"/>
      <c r="H968" s="14"/>
      <c r="I968" s="14"/>
      <c r="J968" s="18" t="s">
        <v>890</v>
      </c>
      <c r="K968" s="19">
        <f>J967*1</f>
        <v>1</v>
      </c>
      <c r="L968" s="38">
        <v>0</v>
      </c>
      <c r="M968" s="19">
        <f>ROUND(K968*L968,2)</f>
        <v>0</v>
      </c>
      <c r="N968" t="s">
        <v>1033</v>
      </c>
    </row>
    <row r="969" spans="1:14" ht="0.9" customHeight="1" x14ac:dyDescent="0.3">
      <c r="A969" s="20"/>
      <c r="B969" s="20"/>
      <c r="C969" s="20"/>
      <c r="D969" s="35"/>
      <c r="E969" s="20"/>
      <c r="F969" s="20"/>
      <c r="G969" s="20"/>
      <c r="H969" s="20"/>
      <c r="I969" s="20"/>
      <c r="J969" s="20"/>
      <c r="K969" s="20"/>
      <c r="L969" s="20"/>
      <c r="M969" s="20"/>
    </row>
    <row r="970" spans="1:14" x14ac:dyDescent="0.3">
      <c r="A970" s="12" t="s">
        <v>891</v>
      </c>
      <c r="B970" s="13" t="s">
        <v>22</v>
      </c>
      <c r="C970" s="13" t="s">
        <v>42</v>
      </c>
      <c r="D970" s="24" t="s">
        <v>892</v>
      </c>
      <c r="E970" s="14"/>
      <c r="F970" s="14"/>
      <c r="G970" s="14"/>
      <c r="H970" s="14"/>
      <c r="I970" s="14"/>
      <c r="J970" s="14"/>
      <c r="K970" s="15">
        <f>K973</f>
        <v>1</v>
      </c>
      <c r="L970" s="15">
        <f>L973</f>
        <v>0</v>
      </c>
      <c r="M970" s="15">
        <f>M973</f>
        <v>0</v>
      </c>
    </row>
    <row r="971" spans="1:14" ht="71.400000000000006" x14ac:dyDescent="0.3">
      <c r="A971" s="14"/>
      <c r="B971" s="14"/>
      <c r="C971" s="14"/>
      <c r="D971" s="24" t="s">
        <v>893</v>
      </c>
      <c r="E971" s="14"/>
      <c r="F971" s="14"/>
      <c r="G971" s="14"/>
      <c r="H971" s="14"/>
      <c r="I971" s="14"/>
      <c r="J971" s="14"/>
      <c r="K971" s="14"/>
      <c r="L971" s="14"/>
      <c r="M971" s="14"/>
    </row>
    <row r="972" spans="1:14" x14ac:dyDescent="0.3">
      <c r="A972" s="14"/>
      <c r="B972" s="14"/>
      <c r="C972" s="14"/>
      <c r="D972" s="34"/>
      <c r="E972" s="13" t="s">
        <v>17</v>
      </c>
      <c r="F972" s="16">
        <v>1</v>
      </c>
      <c r="G972" s="17">
        <v>0</v>
      </c>
      <c r="H972" s="17">
        <v>0</v>
      </c>
      <c r="I972" s="17">
        <v>0</v>
      </c>
      <c r="J972" s="15">
        <f>OR(F972&lt;&gt;0,G972&lt;&gt;0,H972&lt;&gt;0,I972&lt;&gt;0)*(F972 + (F972 = 0))*(G972 + (G972 = 0))*(H972 + (H972 = 0))*(I972 + (I972 = 0))</f>
        <v>1</v>
      </c>
      <c r="K972" s="14"/>
      <c r="L972" s="14"/>
      <c r="M972" s="14"/>
    </row>
    <row r="973" spans="1:14" x14ac:dyDescent="0.3">
      <c r="A973" s="14"/>
      <c r="B973" s="14"/>
      <c r="C973" s="14"/>
      <c r="D973" s="34"/>
      <c r="E973" s="14"/>
      <c r="F973" s="14"/>
      <c r="G973" s="14"/>
      <c r="H973" s="14"/>
      <c r="I973" s="14"/>
      <c r="J973" s="18" t="s">
        <v>894</v>
      </c>
      <c r="K973" s="19">
        <f>J972</f>
        <v>1</v>
      </c>
      <c r="L973" s="38">
        <v>0</v>
      </c>
      <c r="M973" s="19">
        <f>ROUND(K973*L973,2)</f>
        <v>0</v>
      </c>
      <c r="N973" t="s">
        <v>1033</v>
      </c>
    </row>
    <row r="974" spans="1:14" ht="0.9" customHeight="1" x14ac:dyDescent="0.3">
      <c r="A974" s="20"/>
      <c r="B974" s="20"/>
      <c r="C974" s="20"/>
      <c r="D974" s="35"/>
      <c r="E974" s="20"/>
      <c r="F974" s="20"/>
      <c r="G974" s="20"/>
      <c r="H974" s="20"/>
      <c r="I974" s="20"/>
      <c r="J974" s="20"/>
      <c r="K974" s="20"/>
      <c r="L974" s="20"/>
      <c r="M974" s="20"/>
    </row>
    <row r="975" spans="1:14" x14ac:dyDescent="0.3">
      <c r="A975" s="14"/>
      <c r="B975" s="14"/>
      <c r="C975" s="14"/>
      <c r="D975" s="34"/>
      <c r="E975" s="14"/>
      <c r="F975" s="14"/>
      <c r="G975" s="14"/>
      <c r="H975" s="14"/>
      <c r="I975" s="14"/>
      <c r="J975" s="18" t="s">
        <v>895</v>
      </c>
      <c r="K975" s="17">
        <v>1</v>
      </c>
      <c r="L975" s="19">
        <f>M954+M960+M965+M970</f>
        <v>0</v>
      </c>
      <c r="M975" s="19">
        <f>ROUND(K975*L975,2)</f>
        <v>0</v>
      </c>
    </row>
    <row r="976" spans="1:14" ht="0.9" customHeight="1" x14ac:dyDescent="0.3">
      <c r="A976" s="20"/>
      <c r="B976" s="20"/>
      <c r="C976" s="20"/>
      <c r="D976" s="35"/>
      <c r="E976" s="20"/>
      <c r="F976" s="20"/>
      <c r="G976" s="20"/>
      <c r="H976" s="20"/>
      <c r="I976" s="20"/>
      <c r="J976" s="20"/>
      <c r="K976" s="20"/>
      <c r="L976" s="20"/>
      <c r="M976" s="20"/>
    </row>
    <row r="977" spans="1:14" x14ac:dyDescent="0.3">
      <c r="A977" s="21" t="s">
        <v>896</v>
      </c>
      <c r="B977" s="21" t="s">
        <v>16</v>
      </c>
      <c r="C977" s="21" t="s">
        <v>17</v>
      </c>
      <c r="D977" s="36" t="s">
        <v>897</v>
      </c>
      <c r="E977" s="22"/>
      <c r="F977" s="22"/>
      <c r="G977" s="22"/>
      <c r="H977" s="22"/>
      <c r="I977" s="22"/>
      <c r="J977" s="22"/>
      <c r="K977" s="23">
        <f>K1025</f>
        <v>1</v>
      </c>
      <c r="L977" s="23">
        <f>L1025</f>
        <v>0</v>
      </c>
      <c r="M977" s="23">
        <f>M1025</f>
        <v>0</v>
      </c>
    </row>
    <row r="978" spans="1:14" x14ac:dyDescent="0.3">
      <c r="A978" s="12" t="s">
        <v>898</v>
      </c>
      <c r="B978" s="13" t="s">
        <v>22</v>
      </c>
      <c r="C978" s="13" t="s">
        <v>23</v>
      </c>
      <c r="D978" s="24" t="s">
        <v>899</v>
      </c>
      <c r="E978" s="14"/>
      <c r="F978" s="14"/>
      <c r="G978" s="14"/>
      <c r="H978" s="14"/>
      <c r="I978" s="14"/>
      <c r="J978" s="14"/>
      <c r="K978" s="15">
        <f>K981</f>
        <v>6</v>
      </c>
      <c r="L978" s="15">
        <f>L981</f>
        <v>0</v>
      </c>
      <c r="M978" s="15">
        <f>M981</f>
        <v>0</v>
      </c>
    </row>
    <row r="979" spans="1:14" ht="61.2" x14ac:dyDescent="0.3">
      <c r="A979" s="14"/>
      <c r="B979" s="14"/>
      <c r="C979" s="14"/>
      <c r="D979" s="24" t="s">
        <v>900</v>
      </c>
      <c r="E979" s="14"/>
      <c r="F979" s="14"/>
      <c r="G979" s="14"/>
      <c r="H979" s="14"/>
      <c r="I979" s="14"/>
      <c r="J979" s="14"/>
      <c r="K979" s="14"/>
      <c r="L979" s="14"/>
      <c r="M979" s="14"/>
    </row>
    <row r="980" spans="1:14" x14ac:dyDescent="0.3">
      <c r="A980" s="14"/>
      <c r="B980" s="14"/>
      <c r="C980" s="14"/>
      <c r="D980" s="34"/>
      <c r="E980" s="13" t="s">
        <v>641</v>
      </c>
      <c r="F980" s="16">
        <v>6</v>
      </c>
      <c r="G980" s="17">
        <v>0</v>
      </c>
      <c r="H980" s="17">
        <v>0</v>
      </c>
      <c r="I980" s="17">
        <v>0</v>
      </c>
      <c r="J980" s="15">
        <f>OR(F980&lt;&gt;0,G980&lt;&gt;0,H980&lt;&gt;0,I980&lt;&gt;0)*(F980 + (F980 = 0))*(G980 + (G980 = 0))*(H980 + (H980 = 0))*(I980 + (I980 = 0))</f>
        <v>6</v>
      </c>
      <c r="K980" s="14"/>
      <c r="L980" s="14"/>
      <c r="M980" s="14"/>
    </row>
    <row r="981" spans="1:14" x14ac:dyDescent="0.3">
      <c r="A981" s="14"/>
      <c r="B981" s="14"/>
      <c r="C981" s="14"/>
      <c r="D981" s="34"/>
      <c r="E981" s="14"/>
      <c r="F981" s="14"/>
      <c r="G981" s="14"/>
      <c r="H981" s="14"/>
      <c r="I981" s="14"/>
      <c r="J981" s="18" t="s">
        <v>901</v>
      </c>
      <c r="K981" s="19">
        <f>J980*1</f>
        <v>6</v>
      </c>
      <c r="L981" s="38">
        <v>0</v>
      </c>
      <c r="M981" s="19">
        <f>ROUND(K981*L981,2)</f>
        <v>0</v>
      </c>
      <c r="N981" t="s">
        <v>1033</v>
      </c>
    </row>
    <row r="982" spans="1:14" ht="0.9" customHeight="1" x14ac:dyDescent="0.3">
      <c r="A982" s="20"/>
      <c r="B982" s="20"/>
      <c r="C982" s="20"/>
      <c r="D982" s="35"/>
      <c r="E982" s="20"/>
      <c r="F982" s="20"/>
      <c r="G982" s="20"/>
      <c r="H982" s="20"/>
      <c r="I982" s="20"/>
      <c r="J982" s="20"/>
      <c r="K982" s="20"/>
      <c r="L982" s="20"/>
      <c r="M982" s="20"/>
    </row>
    <row r="983" spans="1:14" ht="20.399999999999999" x14ac:dyDescent="0.3">
      <c r="A983" s="12" t="s">
        <v>902</v>
      </c>
      <c r="B983" s="13" t="s">
        <v>22</v>
      </c>
      <c r="C983" s="13" t="s">
        <v>23</v>
      </c>
      <c r="D983" s="24" t="s">
        <v>903</v>
      </c>
      <c r="E983" s="14"/>
      <c r="F983" s="14"/>
      <c r="G983" s="14"/>
      <c r="H983" s="14"/>
      <c r="I983" s="14"/>
      <c r="J983" s="14"/>
      <c r="K983" s="15">
        <f>K987</f>
        <v>11</v>
      </c>
      <c r="L983" s="15">
        <f>L987</f>
        <v>0</v>
      </c>
      <c r="M983" s="15">
        <f>M987</f>
        <v>0</v>
      </c>
    </row>
    <row r="984" spans="1:14" ht="40.799999999999997" x14ac:dyDescent="0.3">
      <c r="A984" s="14"/>
      <c r="B984" s="14"/>
      <c r="C984" s="14"/>
      <c r="D984" s="24" t="s">
        <v>904</v>
      </c>
      <c r="E984" s="14"/>
      <c r="F984" s="14"/>
      <c r="G984" s="14"/>
      <c r="H984" s="14"/>
      <c r="I984" s="14"/>
      <c r="J984" s="14"/>
      <c r="K984" s="14"/>
      <c r="L984" s="14"/>
      <c r="M984" s="14"/>
    </row>
    <row r="985" spans="1:14" x14ac:dyDescent="0.3">
      <c r="A985" s="14"/>
      <c r="B985" s="14"/>
      <c r="C985" s="14"/>
      <c r="D985" s="34"/>
      <c r="E985" s="13" t="s">
        <v>186</v>
      </c>
      <c r="F985" s="16">
        <v>5</v>
      </c>
      <c r="G985" s="17">
        <v>0</v>
      </c>
      <c r="H985" s="17">
        <v>0</v>
      </c>
      <c r="I985" s="17">
        <v>0</v>
      </c>
      <c r="J985" s="15">
        <f>OR(F985&lt;&gt;0,G985&lt;&gt;0,H985&lt;&gt;0,I985&lt;&gt;0)*(F985 + (F985 = 0))*(G985 + (G985 = 0))*(H985 + (H985 = 0))*(I985 + (I985 = 0))</f>
        <v>5</v>
      </c>
      <c r="K985" s="14"/>
      <c r="L985" s="14"/>
      <c r="M985" s="14"/>
    </row>
    <row r="986" spans="1:14" x14ac:dyDescent="0.3">
      <c r="A986" s="14"/>
      <c r="B986" s="14"/>
      <c r="C986" s="14"/>
      <c r="D986" s="34"/>
      <c r="E986" s="13" t="s">
        <v>641</v>
      </c>
      <c r="F986" s="16">
        <v>6</v>
      </c>
      <c r="G986" s="17">
        <v>0</v>
      </c>
      <c r="H986" s="17">
        <v>0</v>
      </c>
      <c r="I986" s="17">
        <v>0</v>
      </c>
      <c r="J986" s="15">
        <f>OR(F986&lt;&gt;0,G986&lt;&gt;0,H986&lt;&gt;0,I986&lt;&gt;0)*(F986 + (F986 = 0))*(G986 + (G986 = 0))*(H986 + (H986 = 0))*(I986 + (I986 = 0))</f>
        <v>6</v>
      </c>
      <c r="K986" s="14"/>
      <c r="L986" s="14"/>
      <c r="M986" s="14"/>
    </row>
    <row r="987" spans="1:14" x14ac:dyDescent="0.3">
      <c r="A987" s="14"/>
      <c r="B987" s="14"/>
      <c r="C987" s="14"/>
      <c r="D987" s="34"/>
      <c r="E987" s="14"/>
      <c r="F987" s="14"/>
      <c r="G987" s="14"/>
      <c r="H987" s="14"/>
      <c r="I987" s="14"/>
      <c r="J987" s="18" t="s">
        <v>905</v>
      </c>
      <c r="K987" s="19">
        <f>SUM(J985:J986)*1</f>
        <v>11</v>
      </c>
      <c r="L987" s="38">
        <v>0</v>
      </c>
      <c r="M987" s="19">
        <f>ROUND(K987*L987,2)</f>
        <v>0</v>
      </c>
      <c r="N987" t="s">
        <v>1033</v>
      </c>
    </row>
    <row r="988" spans="1:14" ht="0.9" customHeight="1" x14ac:dyDescent="0.3">
      <c r="A988" s="20"/>
      <c r="B988" s="20"/>
      <c r="C988" s="20"/>
      <c r="D988" s="35"/>
      <c r="E988" s="20"/>
      <c r="F988" s="20"/>
      <c r="G988" s="20"/>
      <c r="H988" s="20"/>
      <c r="I988" s="20"/>
      <c r="J988" s="20"/>
      <c r="K988" s="20"/>
      <c r="L988" s="20"/>
      <c r="M988" s="20"/>
    </row>
    <row r="989" spans="1:14" x14ac:dyDescent="0.3">
      <c r="A989" s="12" t="s">
        <v>906</v>
      </c>
      <c r="B989" s="13" t="s">
        <v>22</v>
      </c>
      <c r="C989" s="13" t="s">
        <v>23</v>
      </c>
      <c r="D989" s="24" t="s">
        <v>907</v>
      </c>
      <c r="E989" s="14"/>
      <c r="F989" s="14"/>
      <c r="G989" s="14"/>
      <c r="H989" s="14"/>
      <c r="I989" s="14"/>
      <c r="J989" s="14"/>
      <c r="K989" s="15">
        <f>K992</f>
        <v>23.88</v>
      </c>
      <c r="L989" s="15">
        <f>L992</f>
        <v>0</v>
      </c>
      <c r="M989" s="15">
        <f>M992</f>
        <v>0</v>
      </c>
    </row>
    <row r="990" spans="1:14" ht="40.799999999999997" x14ac:dyDescent="0.3">
      <c r="A990" s="14"/>
      <c r="B990" s="14"/>
      <c r="C990" s="14"/>
      <c r="D990" s="24" t="s">
        <v>908</v>
      </c>
      <c r="E990" s="14"/>
      <c r="F990" s="14"/>
      <c r="G990" s="14"/>
      <c r="H990" s="14"/>
      <c r="I990" s="14"/>
      <c r="J990" s="14"/>
      <c r="K990" s="14"/>
      <c r="L990" s="14"/>
      <c r="M990" s="14"/>
    </row>
    <row r="991" spans="1:14" x14ac:dyDescent="0.3">
      <c r="A991" s="14"/>
      <c r="B991" s="14"/>
      <c r="C991" s="14"/>
      <c r="D991" s="34"/>
      <c r="E991" s="13" t="s">
        <v>641</v>
      </c>
      <c r="F991" s="16">
        <v>1</v>
      </c>
      <c r="G991" s="17">
        <v>9.5500000000000007</v>
      </c>
      <c r="H991" s="17">
        <v>0</v>
      </c>
      <c r="I991" s="17">
        <v>2.5</v>
      </c>
      <c r="J991" s="15">
        <f>OR(F991&lt;&gt;0,G991&lt;&gt;0,H991&lt;&gt;0,I991&lt;&gt;0)*(F991 + (F991 = 0))*(G991 + (G991 = 0))*(H991 + (H991 = 0))*(I991 + (I991 = 0))</f>
        <v>23.88</v>
      </c>
      <c r="K991" s="14"/>
      <c r="L991" s="14"/>
      <c r="M991" s="14"/>
    </row>
    <row r="992" spans="1:14" x14ac:dyDescent="0.3">
      <c r="A992" s="14"/>
      <c r="B992" s="14"/>
      <c r="C992" s="14"/>
      <c r="D992" s="34"/>
      <c r="E992" s="14"/>
      <c r="F992" s="14"/>
      <c r="G992" s="14"/>
      <c r="H992" s="14"/>
      <c r="I992" s="14"/>
      <c r="J992" s="18" t="s">
        <v>909</v>
      </c>
      <c r="K992" s="19">
        <f>J991*1</f>
        <v>23.88</v>
      </c>
      <c r="L992" s="38">
        <v>0</v>
      </c>
      <c r="M992" s="19">
        <f>ROUND(K992*L992,2)</f>
        <v>0</v>
      </c>
      <c r="N992" t="s">
        <v>1033</v>
      </c>
    </row>
    <row r="993" spans="1:14" ht="0.9" customHeight="1" x14ac:dyDescent="0.3">
      <c r="A993" s="20"/>
      <c r="B993" s="20"/>
      <c r="C993" s="20"/>
      <c r="D993" s="35"/>
      <c r="E993" s="20"/>
      <c r="F993" s="20"/>
      <c r="G993" s="20"/>
      <c r="H993" s="20"/>
      <c r="I993" s="20"/>
      <c r="J993" s="20"/>
      <c r="K993" s="20"/>
      <c r="L993" s="20"/>
      <c r="M993" s="20"/>
    </row>
    <row r="994" spans="1:14" x14ac:dyDescent="0.3">
      <c r="A994" s="12" t="s">
        <v>910</v>
      </c>
      <c r="B994" s="13" t="s">
        <v>22</v>
      </c>
      <c r="C994" s="13" t="s">
        <v>23</v>
      </c>
      <c r="D994" s="24" t="s">
        <v>911</v>
      </c>
      <c r="E994" s="14"/>
      <c r="F994" s="14"/>
      <c r="G994" s="14"/>
      <c r="H994" s="14"/>
      <c r="I994" s="14"/>
      <c r="J994" s="14"/>
      <c r="K994" s="15">
        <f>K997</f>
        <v>21.38</v>
      </c>
      <c r="L994" s="15">
        <f>L997</f>
        <v>0</v>
      </c>
      <c r="M994" s="15">
        <f>M997</f>
        <v>0</v>
      </c>
    </row>
    <row r="995" spans="1:14" ht="40.799999999999997" x14ac:dyDescent="0.3">
      <c r="A995" s="14"/>
      <c r="B995" s="14"/>
      <c r="C995" s="14"/>
      <c r="D995" s="24" t="s">
        <v>912</v>
      </c>
      <c r="E995" s="14"/>
      <c r="F995" s="14"/>
      <c r="G995" s="14"/>
      <c r="H995" s="14"/>
      <c r="I995" s="14"/>
      <c r="J995" s="14"/>
      <c r="K995" s="14"/>
      <c r="L995" s="14"/>
      <c r="M995" s="14"/>
    </row>
    <row r="996" spans="1:14" x14ac:dyDescent="0.3">
      <c r="A996" s="14"/>
      <c r="B996" s="14"/>
      <c r="C996" s="14"/>
      <c r="D996" s="34"/>
      <c r="E996" s="13" t="s">
        <v>186</v>
      </c>
      <c r="F996" s="16">
        <v>1</v>
      </c>
      <c r="G996" s="17">
        <v>8.5500000000000007</v>
      </c>
      <c r="H996" s="17">
        <v>0</v>
      </c>
      <c r="I996" s="17">
        <v>2.5</v>
      </c>
      <c r="J996" s="15">
        <f>OR(F996&lt;&gt;0,G996&lt;&gt;0,H996&lt;&gt;0,I996&lt;&gt;0)*(F996 + (F996 = 0))*(G996 + (G996 = 0))*(H996 + (H996 = 0))*(I996 + (I996 = 0))</f>
        <v>21.38</v>
      </c>
      <c r="K996" s="14"/>
      <c r="L996" s="14"/>
      <c r="M996" s="14"/>
    </row>
    <row r="997" spans="1:14" x14ac:dyDescent="0.3">
      <c r="A997" s="14"/>
      <c r="B997" s="14"/>
      <c r="C997" s="14"/>
      <c r="D997" s="34"/>
      <c r="E997" s="14"/>
      <c r="F997" s="14"/>
      <c r="G997" s="14"/>
      <c r="H997" s="14"/>
      <c r="I997" s="14"/>
      <c r="J997" s="18" t="s">
        <v>913</v>
      </c>
      <c r="K997" s="19">
        <f>J996*1</f>
        <v>21.38</v>
      </c>
      <c r="L997" s="38">
        <v>0</v>
      </c>
      <c r="M997" s="19">
        <f>ROUND(K997*L997,2)</f>
        <v>0</v>
      </c>
      <c r="N997" t="s">
        <v>1033</v>
      </c>
    </row>
    <row r="998" spans="1:14" ht="0.9" customHeight="1" x14ac:dyDescent="0.3">
      <c r="A998" s="20"/>
      <c r="B998" s="20"/>
      <c r="C998" s="20"/>
      <c r="D998" s="35"/>
      <c r="E998" s="20"/>
      <c r="F998" s="20"/>
      <c r="G998" s="20"/>
      <c r="H998" s="20"/>
      <c r="I998" s="20"/>
      <c r="J998" s="20"/>
      <c r="K998" s="20"/>
      <c r="L998" s="20"/>
      <c r="M998" s="20"/>
    </row>
    <row r="999" spans="1:14" x14ac:dyDescent="0.3">
      <c r="A999" s="12" t="s">
        <v>914</v>
      </c>
      <c r="B999" s="13" t="s">
        <v>22</v>
      </c>
      <c r="C999" s="13" t="s">
        <v>42</v>
      </c>
      <c r="D999" s="24" t="s">
        <v>915</v>
      </c>
      <c r="E999" s="14"/>
      <c r="F999" s="14"/>
      <c r="G999" s="14"/>
      <c r="H999" s="14"/>
      <c r="I999" s="14"/>
      <c r="J999" s="14"/>
      <c r="K999" s="15">
        <f>K1002</f>
        <v>1</v>
      </c>
      <c r="L999" s="15">
        <f>L1002</f>
        <v>0</v>
      </c>
      <c r="M999" s="15">
        <f>M1002</f>
        <v>0</v>
      </c>
    </row>
    <row r="1000" spans="1:14" ht="163.19999999999999" x14ac:dyDescent="0.3">
      <c r="A1000" s="14"/>
      <c r="B1000" s="14"/>
      <c r="C1000" s="14"/>
      <c r="D1000" s="24" t="s">
        <v>916</v>
      </c>
      <c r="E1000" s="14"/>
      <c r="F1000" s="14"/>
      <c r="G1000" s="14"/>
      <c r="H1000" s="14"/>
      <c r="I1000" s="14"/>
      <c r="J1000" s="14"/>
      <c r="K1000" s="14"/>
      <c r="L1000" s="14"/>
      <c r="M1000" s="14"/>
    </row>
    <row r="1001" spans="1:14" x14ac:dyDescent="0.3">
      <c r="A1001" s="14"/>
      <c r="B1001" s="14"/>
      <c r="C1001" s="14"/>
      <c r="D1001" s="34"/>
      <c r="E1001" s="13" t="s">
        <v>186</v>
      </c>
      <c r="F1001" s="16">
        <v>1</v>
      </c>
      <c r="G1001" s="17">
        <v>0</v>
      </c>
      <c r="H1001" s="17">
        <v>0</v>
      </c>
      <c r="I1001" s="17">
        <v>0</v>
      </c>
      <c r="J1001" s="15">
        <f>OR(F1001&lt;&gt;0,G1001&lt;&gt;0,H1001&lt;&gt;0,I1001&lt;&gt;0)*(F1001 + (F1001 = 0))*(G1001 + (G1001 = 0))*(H1001 + (H1001 = 0))*(I1001 + (I1001 = 0))</f>
        <v>1</v>
      </c>
      <c r="K1001" s="14"/>
      <c r="L1001" s="14"/>
      <c r="M1001" s="14"/>
    </row>
    <row r="1002" spans="1:14" x14ac:dyDescent="0.3">
      <c r="A1002" s="14"/>
      <c r="B1002" s="14"/>
      <c r="C1002" s="14"/>
      <c r="D1002" s="34"/>
      <c r="E1002" s="14"/>
      <c r="F1002" s="14"/>
      <c r="G1002" s="14"/>
      <c r="H1002" s="14"/>
      <c r="I1002" s="14"/>
      <c r="J1002" s="18" t="s">
        <v>917</v>
      </c>
      <c r="K1002" s="19">
        <f>J1001*1</f>
        <v>1</v>
      </c>
      <c r="L1002" s="38">
        <v>0</v>
      </c>
      <c r="M1002" s="19">
        <f>ROUND(K1002*L1002,2)</f>
        <v>0</v>
      </c>
      <c r="N1002" t="s">
        <v>1033</v>
      </c>
    </row>
    <row r="1003" spans="1:14" ht="0.9" customHeight="1" x14ac:dyDescent="0.3">
      <c r="A1003" s="20"/>
      <c r="B1003" s="20"/>
      <c r="C1003" s="20"/>
      <c r="D1003" s="35"/>
      <c r="E1003" s="20"/>
      <c r="F1003" s="20"/>
      <c r="G1003" s="20"/>
      <c r="H1003" s="20"/>
      <c r="I1003" s="20"/>
      <c r="J1003" s="20"/>
      <c r="K1003" s="20"/>
      <c r="L1003" s="20"/>
      <c r="M1003" s="20"/>
    </row>
    <row r="1004" spans="1:14" x14ac:dyDescent="0.3">
      <c r="A1004" s="12" t="s">
        <v>918</v>
      </c>
      <c r="B1004" s="13" t="s">
        <v>22</v>
      </c>
      <c r="C1004" s="13" t="s">
        <v>42</v>
      </c>
      <c r="D1004" s="24" t="s">
        <v>919</v>
      </c>
      <c r="E1004" s="14"/>
      <c r="F1004" s="14"/>
      <c r="G1004" s="14"/>
      <c r="H1004" s="14"/>
      <c r="I1004" s="14"/>
      <c r="J1004" s="14"/>
      <c r="K1004" s="15">
        <f>K1007</f>
        <v>1</v>
      </c>
      <c r="L1004" s="15">
        <f>L1007</f>
        <v>0</v>
      </c>
      <c r="M1004" s="15">
        <f>M1007</f>
        <v>0</v>
      </c>
    </row>
    <row r="1005" spans="1:14" ht="163.19999999999999" x14ac:dyDescent="0.3">
      <c r="A1005" s="14"/>
      <c r="B1005" s="14"/>
      <c r="C1005" s="14"/>
      <c r="D1005" s="24" t="s">
        <v>920</v>
      </c>
      <c r="E1005" s="14"/>
      <c r="F1005" s="14"/>
      <c r="G1005" s="14"/>
      <c r="H1005" s="14"/>
      <c r="I1005" s="14"/>
      <c r="J1005" s="14"/>
      <c r="K1005" s="14"/>
      <c r="L1005" s="14"/>
      <c r="M1005" s="14"/>
    </row>
    <row r="1006" spans="1:14" x14ac:dyDescent="0.3">
      <c r="A1006" s="14"/>
      <c r="B1006" s="14"/>
      <c r="C1006" s="14"/>
      <c r="D1006" s="34"/>
      <c r="E1006" s="13" t="s">
        <v>641</v>
      </c>
      <c r="F1006" s="16">
        <v>1</v>
      </c>
      <c r="G1006" s="17">
        <v>0</v>
      </c>
      <c r="H1006" s="17">
        <v>0</v>
      </c>
      <c r="I1006" s="17">
        <v>0</v>
      </c>
      <c r="J1006" s="15">
        <f>OR(F1006&lt;&gt;0,G1006&lt;&gt;0,H1006&lt;&gt;0,I1006&lt;&gt;0)*(F1006 + (F1006 = 0))*(G1006 + (G1006 = 0))*(H1006 + (H1006 = 0))*(I1006 + (I1006 = 0))</f>
        <v>1</v>
      </c>
      <c r="K1006" s="14"/>
      <c r="L1006" s="14"/>
      <c r="M1006" s="14"/>
    </row>
    <row r="1007" spans="1:14" x14ac:dyDescent="0.3">
      <c r="A1007" s="14"/>
      <c r="B1007" s="14"/>
      <c r="C1007" s="14"/>
      <c r="D1007" s="34"/>
      <c r="E1007" s="14"/>
      <c r="F1007" s="14"/>
      <c r="G1007" s="14"/>
      <c r="H1007" s="14"/>
      <c r="I1007" s="14"/>
      <c r="J1007" s="18" t="s">
        <v>921</v>
      </c>
      <c r="K1007" s="19">
        <f>J1006*1</f>
        <v>1</v>
      </c>
      <c r="L1007" s="38">
        <v>0</v>
      </c>
      <c r="M1007" s="19">
        <f>ROUND(K1007*L1007,2)</f>
        <v>0</v>
      </c>
      <c r="N1007" t="s">
        <v>1033</v>
      </c>
    </row>
    <row r="1008" spans="1:14" ht="0.9" customHeight="1" x14ac:dyDescent="0.3">
      <c r="A1008" s="20"/>
      <c r="B1008" s="20"/>
      <c r="C1008" s="20"/>
      <c r="D1008" s="35"/>
      <c r="E1008" s="20"/>
      <c r="F1008" s="20"/>
      <c r="G1008" s="20"/>
      <c r="H1008" s="20"/>
      <c r="I1008" s="20"/>
      <c r="J1008" s="20"/>
      <c r="K1008" s="20"/>
      <c r="L1008" s="20"/>
      <c r="M1008" s="20"/>
    </row>
    <row r="1009" spans="1:14" x14ac:dyDescent="0.3">
      <c r="A1009" s="12" t="s">
        <v>922</v>
      </c>
      <c r="B1009" s="13" t="s">
        <v>22</v>
      </c>
      <c r="C1009" s="13" t="s">
        <v>123</v>
      </c>
      <c r="D1009" s="24" t="s">
        <v>923</v>
      </c>
      <c r="E1009" s="14"/>
      <c r="F1009" s="14"/>
      <c r="G1009" s="14"/>
      <c r="H1009" s="14"/>
      <c r="I1009" s="14"/>
      <c r="J1009" s="14"/>
      <c r="K1009" s="15">
        <f>K1013</f>
        <v>56</v>
      </c>
      <c r="L1009" s="15">
        <f>L1013</f>
        <v>0</v>
      </c>
      <c r="M1009" s="15">
        <f>M1013</f>
        <v>0</v>
      </c>
    </row>
    <row r="1010" spans="1:14" ht="30.6" x14ac:dyDescent="0.3">
      <c r="A1010" s="14"/>
      <c r="B1010" s="14"/>
      <c r="C1010" s="14"/>
      <c r="D1010" s="24" t="s">
        <v>924</v>
      </c>
      <c r="E1010" s="14"/>
      <c r="F1010" s="14"/>
      <c r="G1010" s="14"/>
      <c r="H1010" s="14"/>
      <c r="I1010" s="14"/>
      <c r="J1010" s="14"/>
      <c r="K1010" s="14"/>
      <c r="L1010" s="14"/>
      <c r="M1010" s="14"/>
    </row>
    <row r="1011" spans="1:14" x14ac:dyDescent="0.3">
      <c r="A1011" s="14"/>
      <c r="B1011" s="14"/>
      <c r="C1011" s="14"/>
      <c r="D1011" s="34"/>
      <c r="E1011" s="13" t="s">
        <v>186</v>
      </c>
      <c r="F1011" s="16">
        <v>28</v>
      </c>
      <c r="G1011" s="17">
        <v>0</v>
      </c>
      <c r="H1011" s="17">
        <v>0</v>
      </c>
      <c r="I1011" s="17">
        <v>0</v>
      </c>
      <c r="J1011" s="15">
        <f>OR(F1011&lt;&gt;0,G1011&lt;&gt;0,H1011&lt;&gt;0,I1011&lt;&gt;0)*(F1011 + (F1011 = 0))*(G1011 + (G1011 = 0))*(H1011 + (H1011 = 0))*(I1011 + (I1011 = 0))</f>
        <v>28</v>
      </c>
      <c r="K1011" s="14"/>
      <c r="L1011" s="14"/>
      <c r="M1011" s="14"/>
    </row>
    <row r="1012" spans="1:14" x14ac:dyDescent="0.3">
      <c r="A1012" s="14"/>
      <c r="B1012" s="14"/>
      <c r="C1012" s="14"/>
      <c r="D1012" s="34"/>
      <c r="E1012" s="13" t="s">
        <v>641</v>
      </c>
      <c r="F1012" s="16">
        <v>28</v>
      </c>
      <c r="G1012" s="17">
        <v>0</v>
      </c>
      <c r="H1012" s="17">
        <v>0</v>
      </c>
      <c r="I1012" s="17">
        <v>0</v>
      </c>
      <c r="J1012" s="15">
        <f>OR(F1012&lt;&gt;0,G1012&lt;&gt;0,H1012&lt;&gt;0,I1012&lt;&gt;0)*(F1012 + (F1012 = 0))*(G1012 + (G1012 = 0))*(H1012 + (H1012 = 0))*(I1012 + (I1012 = 0))</f>
        <v>28</v>
      </c>
      <c r="K1012" s="14"/>
      <c r="L1012" s="14"/>
      <c r="M1012" s="14"/>
    </row>
    <row r="1013" spans="1:14" x14ac:dyDescent="0.3">
      <c r="A1013" s="14"/>
      <c r="B1013" s="14"/>
      <c r="C1013" s="14"/>
      <c r="D1013" s="34"/>
      <c r="E1013" s="14"/>
      <c r="F1013" s="14"/>
      <c r="G1013" s="14"/>
      <c r="H1013" s="14"/>
      <c r="I1013" s="14"/>
      <c r="J1013" s="18" t="s">
        <v>925</v>
      </c>
      <c r="K1013" s="19">
        <f>SUM(J1011:J1012)*1</f>
        <v>56</v>
      </c>
      <c r="L1013" s="38">
        <v>0</v>
      </c>
      <c r="M1013" s="19">
        <f>ROUND(K1013*L1013,2)</f>
        <v>0</v>
      </c>
      <c r="N1013" t="s">
        <v>1033</v>
      </c>
    </row>
    <row r="1014" spans="1:14" ht="0.9" customHeight="1" x14ac:dyDescent="0.3">
      <c r="A1014" s="20"/>
      <c r="B1014" s="20"/>
      <c r="C1014" s="20"/>
      <c r="D1014" s="35"/>
      <c r="E1014" s="20"/>
      <c r="F1014" s="20"/>
      <c r="G1014" s="20"/>
      <c r="H1014" s="20"/>
      <c r="I1014" s="20"/>
      <c r="J1014" s="20"/>
      <c r="K1014" s="20"/>
      <c r="L1014" s="20"/>
      <c r="M1014" s="20"/>
    </row>
    <row r="1015" spans="1:14" x14ac:dyDescent="0.3">
      <c r="A1015" s="12" t="s">
        <v>926</v>
      </c>
      <c r="B1015" s="13" t="s">
        <v>22</v>
      </c>
      <c r="C1015" s="13" t="s">
        <v>42</v>
      </c>
      <c r="D1015" s="24" t="s">
        <v>927</v>
      </c>
      <c r="E1015" s="14"/>
      <c r="F1015" s="14"/>
      <c r="G1015" s="14"/>
      <c r="H1015" s="14"/>
      <c r="I1015" s="14"/>
      <c r="J1015" s="14"/>
      <c r="K1015" s="15">
        <f>K1018</f>
        <v>1</v>
      </c>
      <c r="L1015" s="15">
        <f>L1018</f>
        <v>0</v>
      </c>
      <c r="M1015" s="15">
        <f>M1018</f>
        <v>0</v>
      </c>
    </row>
    <row r="1016" spans="1:14" ht="20.399999999999999" x14ac:dyDescent="0.3">
      <c r="A1016" s="14"/>
      <c r="B1016" s="14"/>
      <c r="C1016" s="14"/>
      <c r="D1016" s="24" t="s">
        <v>928</v>
      </c>
      <c r="E1016" s="14"/>
      <c r="F1016" s="14"/>
      <c r="G1016" s="14"/>
      <c r="H1016" s="14"/>
      <c r="I1016" s="14"/>
      <c r="J1016" s="14"/>
      <c r="K1016" s="14"/>
      <c r="L1016" s="14"/>
      <c r="M1016" s="14"/>
    </row>
    <row r="1017" spans="1:14" x14ac:dyDescent="0.3">
      <c r="A1017" s="14"/>
      <c r="B1017" s="14"/>
      <c r="C1017" s="14"/>
      <c r="D1017" s="34"/>
      <c r="E1017" s="13" t="s">
        <v>641</v>
      </c>
      <c r="F1017" s="16">
        <v>1</v>
      </c>
      <c r="G1017" s="17">
        <v>0</v>
      </c>
      <c r="H1017" s="17">
        <v>0</v>
      </c>
      <c r="I1017" s="17">
        <v>0</v>
      </c>
      <c r="J1017" s="15">
        <f>OR(F1017&lt;&gt;0,G1017&lt;&gt;0,H1017&lt;&gt;0,I1017&lt;&gt;0)*(F1017 + (F1017 = 0))*(G1017 + (G1017 = 0))*(H1017 + (H1017 = 0))*(I1017 + (I1017 = 0))</f>
        <v>1</v>
      </c>
      <c r="K1017" s="14"/>
      <c r="L1017" s="14"/>
      <c r="M1017" s="14"/>
    </row>
    <row r="1018" spans="1:14" x14ac:dyDescent="0.3">
      <c r="A1018" s="14"/>
      <c r="B1018" s="14"/>
      <c r="C1018" s="14"/>
      <c r="D1018" s="34"/>
      <c r="E1018" s="14"/>
      <c r="F1018" s="14"/>
      <c r="G1018" s="14"/>
      <c r="H1018" s="14"/>
      <c r="I1018" s="14"/>
      <c r="J1018" s="18" t="s">
        <v>929</v>
      </c>
      <c r="K1018" s="19">
        <f>J1017*1</f>
        <v>1</v>
      </c>
      <c r="L1018" s="38">
        <v>0</v>
      </c>
      <c r="M1018" s="19">
        <f>ROUND(K1018*L1018,2)</f>
        <v>0</v>
      </c>
      <c r="N1018" t="s">
        <v>1033</v>
      </c>
    </row>
    <row r="1019" spans="1:14" ht="0.9" customHeight="1" x14ac:dyDescent="0.3">
      <c r="A1019" s="20"/>
      <c r="B1019" s="20"/>
      <c r="C1019" s="20"/>
      <c r="D1019" s="35"/>
      <c r="E1019" s="20"/>
      <c r="F1019" s="20"/>
      <c r="G1019" s="20"/>
      <c r="H1019" s="20"/>
      <c r="I1019" s="20"/>
      <c r="J1019" s="20"/>
      <c r="K1019" s="20"/>
      <c r="L1019" s="20"/>
      <c r="M1019" s="20"/>
    </row>
    <row r="1020" spans="1:14" x14ac:dyDescent="0.3">
      <c r="A1020" s="12" t="s">
        <v>930</v>
      </c>
      <c r="B1020" s="13" t="s">
        <v>22</v>
      </c>
      <c r="C1020" s="13" t="s">
        <v>42</v>
      </c>
      <c r="D1020" s="24" t="s">
        <v>931</v>
      </c>
      <c r="E1020" s="14"/>
      <c r="F1020" s="14"/>
      <c r="G1020" s="14"/>
      <c r="H1020" s="14"/>
      <c r="I1020" s="14"/>
      <c r="J1020" s="14"/>
      <c r="K1020" s="15">
        <f>K1023</f>
        <v>1</v>
      </c>
      <c r="L1020" s="15">
        <f>L1023</f>
        <v>0</v>
      </c>
      <c r="M1020" s="15">
        <f>M1023</f>
        <v>0</v>
      </c>
    </row>
    <row r="1021" spans="1:14" ht="30.6" x14ac:dyDescent="0.3">
      <c r="A1021" s="14"/>
      <c r="B1021" s="14"/>
      <c r="C1021" s="14"/>
      <c r="D1021" s="24" t="s">
        <v>932</v>
      </c>
      <c r="E1021" s="14"/>
      <c r="F1021" s="14"/>
      <c r="G1021" s="14"/>
      <c r="H1021" s="14"/>
      <c r="I1021" s="14"/>
      <c r="J1021" s="14"/>
      <c r="K1021" s="14"/>
      <c r="L1021" s="14"/>
      <c r="M1021" s="14"/>
    </row>
    <row r="1022" spans="1:14" x14ac:dyDescent="0.3">
      <c r="A1022" s="14"/>
      <c r="B1022" s="14"/>
      <c r="C1022" s="14"/>
      <c r="D1022" s="34"/>
      <c r="E1022" s="13" t="s">
        <v>17</v>
      </c>
      <c r="F1022" s="16">
        <v>1</v>
      </c>
      <c r="G1022" s="17">
        <v>0</v>
      </c>
      <c r="H1022" s="17">
        <v>0</v>
      </c>
      <c r="I1022" s="17">
        <v>0</v>
      </c>
      <c r="J1022" s="15">
        <f>OR(F1022&lt;&gt;0,G1022&lt;&gt;0,H1022&lt;&gt;0,I1022&lt;&gt;0)*(F1022 + (F1022 = 0))*(G1022 + (G1022 = 0))*(H1022 + (H1022 = 0))*(I1022 + (I1022 = 0))</f>
        <v>1</v>
      </c>
      <c r="K1022" s="14"/>
      <c r="L1022" s="14"/>
      <c r="M1022" s="14"/>
    </row>
    <row r="1023" spans="1:14" x14ac:dyDescent="0.3">
      <c r="A1023" s="14"/>
      <c r="B1023" s="14"/>
      <c r="C1023" s="14"/>
      <c r="D1023" s="34"/>
      <c r="E1023" s="14"/>
      <c r="F1023" s="14"/>
      <c r="G1023" s="14"/>
      <c r="H1023" s="14"/>
      <c r="I1023" s="14"/>
      <c r="J1023" s="18" t="s">
        <v>933</v>
      </c>
      <c r="K1023" s="19">
        <f>J1022</f>
        <v>1</v>
      </c>
      <c r="L1023" s="38">
        <v>0</v>
      </c>
      <c r="M1023" s="19">
        <f>ROUND(K1023*L1023,2)</f>
        <v>0</v>
      </c>
      <c r="N1023" t="s">
        <v>1033</v>
      </c>
    </row>
    <row r="1024" spans="1:14" ht="0.9" customHeight="1" x14ac:dyDescent="0.3">
      <c r="A1024" s="20"/>
      <c r="B1024" s="20"/>
      <c r="C1024" s="20"/>
      <c r="D1024" s="35"/>
      <c r="E1024" s="20"/>
      <c r="F1024" s="20"/>
      <c r="G1024" s="20"/>
      <c r="H1024" s="20"/>
      <c r="I1024" s="20"/>
      <c r="J1024" s="20"/>
      <c r="K1024" s="20"/>
      <c r="L1024" s="20"/>
      <c r="M1024" s="20"/>
    </row>
    <row r="1025" spans="1:14" x14ac:dyDescent="0.3">
      <c r="A1025" s="14"/>
      <c r="B1025" s="14"/>
      <c r="C1025" s="14"/>
      <c r="D1025" s="34"/>
      <c r="E1025" s="14"/>
      <c r="F1025" s="14"/>
      <c r="G1025" s="14"/>
      <c r="H1025" s="14"/>
      <c r="I1025" s="14"/>
      <c r="J1025" s="18" t="s">
        <v>934</v>
      </c>
      <c r="K1025" s="17">
        <v>1</v>
      </c>
      <c r="L1025" s="19">
        <f>M978+M983+M989+M994+M999+M1004+M1009+M1015+M1020</f>
        <v>0</v>
      </c>
      <c r="M1025" s="19">
        <f>ROUND(K1025*L1025,2)</f>
        <v>0</v>
      </c>
    </row>
    <row r="1026" spans="1:14" ht="0.9" customHeight="1" x14ac:dyDescent="0.3">
      <c r="A1026" s="20"/>
      <c r="B1026" s="20"/>
      <c r="C1026" s="20"/>
      <c r="D1026" s="35"/>
      <c r="E1026" s="20"/>
      <c r="F1026" s="20"/>
      <c r="G1026" s="20"/>
      <c r="H1026" s="20"/>
      <c r="I1026" s="20"/>
      <c r="J1026" s="20"/>
      <c r="K1026" s="20"/>
      <c r="L1026" s="20"/>
      <c r="M1026" s="20"/>
    </row>
    <row r="1027" spans="1:14" x14ac:dyDescent="0.3">
      <c r="A1027" s="14"/>
      <c r="B1027" s="14"/>
      <c r="C1027" s="14"/>
      <c r="D1027" s="34"/>
      <c r="E1027" s="14"/>
      <c r="F1027" s="14"/>
      <c r="G1027" s="14"/>
      <c r="H1027" s="14"/>
      <c r="I1027" s="14"/>
      <c r="J1027" s="18" t="s">
        <v>935</v>
      </c>
      <c r="K1027" s="17">
        <v>1</v>
      </c>
      <c r="L1027" s="19">
        <f>M953+M977</f>
        <v>0</v>
      </c>
      <c r="M1027" s="19">
        <f>ROUND(K1027*L1027,2)</f>
        <v>0</v>
      </c>
    </row>
    <row r="1028" spans="1:14" ht="0.9" customHeight="1" x14ac:dyDescent="0.3">
      <c r="A1028" s="20"/>
      <c r="B1028" s="20"/>
      <c r="C1028" s="20"/>
      <c r="D1028" s="35"/>
      <c r="E1028" s="20"/>
      <c r="F1028" s="20"/>
      <c r="G1028" s="20"/>
      <c r="H1028" s="20"/>
      <c r="I1028" s="20"/>
      <c r="J1028" s="20"/>
      <c r="K1028" s="20"/>
      <c r="L1028" s="20"/>
      <c r="M1028" s="20"/>
    </row>
    <row r="1029" spans="1:14" x14ac:dyDescent="0.3">
      <c r="A1029" s="14"/>
      <c r="B1029" s="14"/>
      <c r="C1029" s="14"/>
      <c r="D1029" s="34"/>
      <c r="E1029" s="14"/>
      <c r="F1029" s="14"/>
      <c r="G1029" s="14"/>
      <c r="H1029" s="14"/>
      <c r="I1029" s="14"/>
      <c r="J1029" s="18" t="s">
        <v>936</v>
      </c>
      <c r="K1029" s="30">
        <v>1</v>
      </c>
      <c r="L1029" s="19">
        <f>M428+M555+M665+M952</f>
        <v>81394.89</v>
      </c>
      <c r="M1029" s="19">
        <f>ROUND(K1029*L1029,2)</f>
        <v>81394.89</v>
      </c>
    </row>
    <row r="1030" spans="1:14" ht="0.9" customHeight="1" x14ac:dyDescent="0.3">
      <c r="A1030" s="20"/>
      <c r="B1030" s="20"/>
      <c r="C1030" s="20"/>
      <c r="D1030" s="35"/>
      <c r="E1030" s="20"/>
      <c r="F1030" s="20"/>
      <c r="G1030" s="20"/>
      <c r="H1030" s="20"/>
      <c r="I1030" s="20"/>
      <c r="J1030" s="20"/>
      <c r="K1030" s="20"/>
      <c r="L1030" s="20"/>
      <c r="M1030" s="20"/>
    </row>
    <row r="1031" spans="1:14" x14ac:dyDescent="0.3">
      <c r="A1031" s="5" t="s">
        <v>937</v>
      </c>
      <c r="B1031" s="5" t="s">
        <v>16</v>
      </c>
      <c r="C1031" s="5" t="s">
        <v>17</v>
      </c>
      <c r="D1031" s="32" t="s">
        <v>938</v>
      </c>
      <c r="E1031" s="6"/>
      <c r="F1031" s="6"/>
      <c r="G1031" s="6"/>
      <c r="H1031" s="6"/>
      <c r="I1031" s="6"/>
      <c r="J1031" s="6"/>
      <c r="K1031" s="7">
        <f>K1124</f>
        <v>1</v>
      </c>
      <c r="L1031" s="8">
        <f>L1124</f>
        <v>4109.78</v>
      </c>
      <c r="M1031" s="8">
        <f>M1124</f>
        <v>4109.78</v>
      </c>
    </row>
    <row r="1032" spans="1:14" x14ac:dyDescent="0.3">
      <c r="A1032" s="9" t="s">
        <v>939</v>
      </c>
      <c r="B1032" s="9" t="s">
        <v>16</v>
      </c>
      <c r="C1032" s="9" t="s">
        <v>17</v>
      </c>
      <c r="D1032" s="33" t="s">
        <v>940</v>
      </c>
      <c r="E1032" s="10"/>
      <c r="F1032" s="10"/>
      <c r="G1032" s="10"/>
      <c r="H1032" s="10"/>
      <c r="I1032" s="10"/>
      <c r="J1032" s="10"/>
      <c r="K1032" s="11">
        <f>K1074</f>
        <v>1</v>
      </c>
      <c r="L1032" s="11">
        <f>L1074</f>
        <v>0</v>
      </c>
      <c r="M1032" s="11">
        <f>M1074</f>
        <v>0</v>
      </c>
    </row>
    <row r="1033" spans="1:14" x14ac:dyDescent="0.3">
      <c r="A1033" s="12" t="s">
        <v>941</v>
      </c>
      <c r="B1033" s="13" t="s">
        <v>22</v>
      </c>
      <c r="C1033" s="13" t="s">
        <v>942</v>
      </c>
      <c r="D1033" s="24" t="s">
        <v>943</v>
      </c>
      <c r="E1033" s="14"/>
      <c r="F1033" s="14"/>
      <c r="G1033" s="14"/>
      <c r="H1033" s="14"/>
      <c r="I1033" s="14"/>
      <c r="J1033" s="14"/>
      <c r="K1033" s="15">
        <f>K1036</f>
        <v>0</v>
      </c>
      <c r="L1033" s="15">
        <f>L1036</f>
        <v>0</v>
      </c>
      <c r="M1033" s="15">
        <f>M1036</f>
        <v>0</v>
      </c>
    </row>
    <row r="1034" spans="1:14" ht="102" x14ac:dyDescent="0.3">
      <c r="A1034" s="14"/>
      <c r="B1034" s="14"/>
      <c r="C1034" s="14"/>
      <c r="D1034" s="24" t="s">
        <v>944</v>
      </c>
      <c r="E1034" s="14"/>
      <c r="F1034" s="14"/>
      <c r="G1034" s="14"/>
      <c r="H1034" s="14"/>
      <c r="I1034" s="14"/>
      <c r="J1034" s="14"/>
      <c r="K1034" s="14"/>
      <c r="L1034" s="14"/>
      <c r="M1034" s="14"/>
    </row>
    <row r="1035" spans="1:14" x14ac:dyDescent="0.3">
      <c r="A1035" s="14"/>
      <c r="B1035" s="14"/>
      <c r="C1035" s="14"/>
      <c r="D1035" s="34"/>
      <c r="E1035" s="13" t="s">
        <v>945</v>
      </c>
      <c r="F1035" s="16"/>
      <c r="G1035" s="17"/>
      <c r="H1035" s="17"/>
      <c r="I1035" s="17"/>
      <c r="J1035" s="15">
        <f>OR(F1035&lt;&gt;0,G1035&lt;&gt;0,H1035&lt;&gt;0,I1035&lt;&gt;0)*(F1035 + (F1035 = 0))*(G1035 + (G1035 = 0))*(H1035 + (H1035 = 0))*(I1035 + (I1035 = 0))</f>
        <v>0</v>
      </c>
      <c r="K1035" s="14"/>
      <c r="L1035" s="14"/>
      <c r="M1035" s="14"/>
    </row>
    <row r="1036" spans="1:14" x14ac:dyDescent="0.3">
      <c r="A1036" s="14"/>
      <c r="B1036" s="14"/>
      <c r="C1036" s="14"/>
      <c r="D1036" s="34"/>
      <c r="E1036" s="14"/>
      <c r="F1036" s="14"/>
      <c r="G1036" s="14"/>
      <c r="H1036" s="14"/>
      <c r="I1036" s="14"/>
      <c r="J1036" s="18" t="s">
        <v>946</v>
      </c>
      <c r="K1036" s="19">
        <f>J1035</f>
        <v>0</v>
      </c>
      <c r="L1036" s="38">
        <v>0</v>
      </c>
      <c r="M1036" s="19">
        <f>ROUND(K1036*L1036,2)</f>
        <v>0</v>
      </c>
      <c r="N1036" t="s">
        <v>1033</v>
      </c>
    </row>
    <row r="1037" spans="1:14" ht="0.9" customHeight="1" x14ac:dyDescent="0.3">
      <c r="A1037" s="20"/>
      <c r="B1037" s="20"/>
      <c r="C1037" s="20"/>
      <c r="D1037" s="35"/>
      <c r="E1037" s="20"/>
      <c r="F1037" s="20"/>
      <c r="G1037" s="20"/>
      <c r="H1037" s="20"/>
      <c r="I1037" s="20"/>
      <c r="J1037" s="20"/>
      <c r="K1037" s="20"/>
      <c r="L1037" s="20"/>
      <c r="M1037" s="20"/>
    </row>
    <row r="1038" spans="1:14" x14ac:dyDescent="0.3">
      <c r="A1038" s="12" t="s">
        <v>947</v>
      </c>
      <c r="B1038" s="13" t="s">
        <v>22</v>
      </c>
      <c r="C1038" s="13" t="s">
        <v>948</v>
      </c>
      <c r="D1038" s="24" t="s">
        <v>949</v>
      </c>
      <c r="E1038" s="14"/>
      <c r="F1038" s="14"/>
      <c r="G1038" s="14"/>
      <c r="H1038" s="14"/>
      <c r="I1038" s="14"/>
      <c r="J1038" s="14"/>
      <c r="K1038" s="15">
        <f>K1041</f>
        <v>1</v>
      </c>
      <c r="L1038" s="15">
        <f>L1041</f>
        <v>0</v>
      </c>
      <c r="M1038" s="15">
        <f>M1041</f>
        <v>0</v>
      </c>
    </row>
    <row r="1039" spans="1:14" ht="102" x14ac:dyDescent="0.3">
      <c r="A1039" s="14"/>
      <c r="B1039" s="14"/>
      <c r="C1039" s="14"/>
      <c r="D1039" s="24" t="s">
        <v>944</v>
      </c>
      <c r="E1039" s="14"/>
      <c r="F1039" s="14"/>
      <c r="G1039" s="14"/>
      <c r="H1039" s="14"/>
      <c r="I1039" s="14"/>
      <c r="J1039" s="14"/>
      <c r="K1039" s="14"/>
      <c r="L1039" s="14"/>
      <c r="M1039" s="14"/>
    </row>
    <row r="1040" spans="1:14" x14ac:dyDescent="0.3">
      <c r="A1040" s="14"/>
      <c r="B1040" s="14"/>
      <c r="C1040" s="14"/>
      <c r="D1040" s="34"/>
      <c r="E1040" s="13" t="s">
        <v>950</v>
      </c>
      <c r="F1040" s="16">
        <v>1</v>
      </c>
      <c r="G1040" s="17">
        <v>0</v>
      </c>
      <c r="H1040" s="17">
        <v>0</v>
      </c>
      <c r="I1040" s="17">
        <v>0</v>
      </c>
      <c r="J1040" s="15">
        <f>OR(F1040&lt;&gt;0,G1040&lt;&gt;0,H1040&lt;&gt;0,I1040&lt;&gt;0)*(F1040 + (F1040 = 0))*(G1040 + (G1040 = 0))*(H1040 + (H1040 = 0))*(I1040 + (I1040 = 0))</f>
        <v>1</v>
      </c>
      <c r="K1040" s="14"/>
      <c r="L1040" s="14"/>
      <c r="M1040" s="14"/>
    </row>
    <row r="1041" spans="1:14" x14ac:dyDescent="0.3">
      <c r="A1041" s="14"/>
      <c r="B1041" s="14"/>
      <c r="C1041" s="14"/>
      <c r="D1041" s="34"/>
      <c r="E1041" s="14"/>
      <c r="F1041" s="14"/>
      <c r="G1041" s="14"/>
      <c r="H1041" s="14"/>
      <c r="I1041" s="14"/>
      <c r="J1041" s="18" t="s">
        <v>951</v>
      </c>
      <c r="K1041" s="19">
        <f>J1040</f>
        <v>1</v>
      </c>
      <c r="L1041" s="38">
        <v>0</v>
      </c>
      <c r="M1041" s="19">
        <f>ROUND(K1041*L1041,2)</f>
        <v>0</v>
      </c>
      <c r="N1041" t="s">
        <v>1033</v>
      </c>
    </row>
    <row r="1042" spans="1:14" ht="0.9" customHeight="1" x14ac:dyDescent="0.3">
      <c r="A1042" s="20"/>
      <c r="B1042" s="20"/>
      <c r="C1042" s="20"/>
      <c r="D1042" s="35"/>
      <c r="E1042" s="20"/>
      <c r="F1042" s="20"/>
      <c r="G1042" s="20"/>
      <c r="H1042" s="20"/>
      <c r="I1042" s="20"/>
      <c r="J1042" s="20"/>
      <c r="K1042" s="20"/>
      <c r="L1042" s="20"/>
      <c r="M1042" s="20"/>
    </row>
    <row r="1043" spans="1:14" x14ac:dyDescent="0.3">
      <c r="A1043" s="12" t="s">
        <v>952</v>
      </c>
      <c r="B1043" s="13" t="s">
        <v>22</v>
      </c>
      <c r="C1043" s="13" t="s">
        <v>948</v>
      </c>
      <c r="D1043" s="24" t="s">
        <v>953</v>
      </c>
      <c r="E1043" s="14"/>
      <c r="F1043" s="14"/>
      <c r="G1043" s="14"/>
      <c r="H1043" s="14"/>
      <c r="I1043" s="14"/>
      <c r="J1043" s="14"/>
      <c r="K1043" s="15">
        <f>K1046</f>
        <v>1</v>
      </c>
      <c r="L1043" s="15">
        <f>L1046</f>
        <v>0</v>
      </c>
      <c r="M1043" s="15">
        <f>M1046</f>
        <v>0</v>
      </c>
    </row>
    <row r="1044" spans="1:14" ht="102" x14ac:dyDescent="0.3">
      <c r="A1044" s="14"/>
      <c r="B1044" s="14"/>
      <c r="C1044" s="14"/>
      <c r="D1044" s="24" t="s">
        <v>944</v>
      </c>
      <c r="E1044" s="14"/>
      <c r="F1044" s="14"/>
      <c r="G1044" s="14"/>
      <c r="H1044" s="14"/>
      <c r="I1044" s="14"/>
      <c r="J1044" s="14"/>
      <c r="K1044" s="14"/>
      <c r="L1044" s="14"/>
      <c r="M1044" s="14"/>
    </row>
    <row r="1045" spans="1:14" x14ac:dyDescent="0.3">
      <c r="A1045" s="14"/>
      <c r="B1045" s="14"/>
      <c r="C1045" s="14"/>
      <c r="D1045" s="34"/>
      <c r="E1045" s="13" t="s">
        <v>954</v>
      </c>
      <c r="F1045" s="16">
        <v>1</v>
      </c>
      <c r="G1045" s="17">
        <v>0</v>
      </c>
      <c r="H1045" s="17">
        <v>0</v>
      </c>
      <c r="I1045" s="17">
        <v>0</v>
      </c>
      <c r="J1045" s="15">
        <f>OR(F1045&lt;&gt;0,G1045&lt;&gt;0,H1045&lt;&gt;0,I1045&lt;&gt;0)*(F1045 + (F1045 = 0))*(G1045 + (G1045 = 0))*(H1045 + (H1045 = 0))*(I1045 + (I1045 = 0))</f>
        <v>1</v>
      </c>
      <c r="K1045" s="14"/>
      <c r="L1045" s="14"/>
      <c r="M1045" s="14"/>
    </row>
    <row r="1046" spans="1:14" x14ac:dyDescent="0.3">
      <c r="A1046" s="14"/>
      <c r="B1046" s="14"/>
      <c r="C1046" s="14"/>
      <c r="D1046" s="34"/>
      <c r="E1046" s="14"/>
      <c r="F1046" s="14"/>
      <c r="G1046" s="14"/>
      <c r="H1046" s="14"/>
      <c r="I1046" s="14"/>
      <c r="J1046" s="18" t="s">
        <v>955</v>
      </c>
      <c r="K1046" s="19">
        <f>J1045</f>
        <v>1</v>
      </c>
      <c r="L1046" s="38">
        <v>0</v>
      </c>
      <c r="M1046" s="19">
        <f>ROUND(K1046*L1046,2)</f>
        <v>0</v>
      </c>
      <c r="N1046" t="s">
        <v>1033</v>
      </c>
    </row>
    <row r="1047" spans="1:14" ht="0.9" customHeight="1" x14ac:dyDescent="0.3">
      <c r="A1047" s="20"/>
      <c r="B1047" s="20"/>
      <c r="C1047" s="20"/>
      <c r="D1047" s="35"/>
      <c r="E1047" s="20"/>
      <c r="F1047" s="20"/>
      <c r="G1047" s="20"/>
      <c r="H1047" s="20"/>
      <c r="I1047" s="20"/>
      <c r="J1047" s="20"/>
      <c r="K1047" s="20"/>
      <c r="L1047" s="20"/>
      <c r="M1047" s="20"/>
    </row>
    <row r="1048" spans="1:14" x14ac:dyDescent="0.3">
      <c r="A1048" s="12" t="s">
        <v>956</v>
      </c>
      <c r="B1048" s="13" t="s">
        <v>22</v>
      </c>
      <c r="C1048" s="13" t="s">
        <v>948</v>
      </c>
      <c r="D1048" s="24" t="s">
        <v>957</v>
      </c>
      <c r="E1048" s="14"/>
      <c r="F1048" s="14"/>
      <c r="G1048" s="14"/>
      <c r="H1048" s="14"/>
      <c r="I1048" s="14"/>
      <c r="J1048" s="14"/>
      <c r="K1048" s="15">
        <f>K1051</f>
        <v>1</v>
      </c>
      <c r="L1048" s="15">
        <f>L1051</f>
        <v>0</v>
      </c>
      <c r="M1048" s="15">
        <f>M1051</f>
        <v>0</v>
      </c>
    </row>
    <row r="1049" spans="1:14" ht="102" x14ac:dyDescent="0.3">
      <c r="A1049" s="14"/>
      <c r="B1049" s="14"/>
      <c r="C1049" s="14"/>
      <c r="D1049" s="24" t="s">
        <v>944</v>
      </c>
      <c r="E1049" s="14"/>
      <c r="F1049" s="14"/>
      <c r="G1049" s="14"/>
      <c r="H1049" s="14"/>
      <c r="I1049" s="14"/>
      <c r="J1049" s="14"/>
      <c r="K1049" s="14"/>
      <c r="L1049" s="14"/>
      <c r="M1049" s="14"/>
    </row>
    <row r="1050" spans="1:14" x14ac:dyDescent="0.3">
      <c r="A1050" s="14"/>
      <c r="B1050" s="14"/>
      <c r="C1050" s="14"/>
      <c r="D1050" s="34"/>
      <c r="E1050" s="13" t="s">
        <v>958</v>
      </c>
      <c r="F1050" s="16">
        <v>1</v>
      </c>
      <c r="G1050" s="17">
        <v>0</v>
      </c>
      <c r="H1050" s="17">
        <v>0</v>
      </c>
      <c r="I1050" s="17">
        <v>0</v>
      </c>
      <c r="J1050" s="15">
        <f>OR(F1050&lt;&gt;0,G1050&lt;&gt;0,H1050&lt;&gt;0,I1050&lt;&gt;0)*(F1050 + (F1050 = 0))*(G1050 + (G1050 = 0))*(H1050 + (H1050 = 0))*(I1050 + (I1050 = 0))</f>
        <v>1</v>
      </c>
      <c r="K1050" s="14"/>
      <c r="L1050" s="14"/>
      <c r="M1050" s="14"/>
    </row>
    <row r="1051" spans="1:14" x14ac:dyDescent="0.3">
      <c r="A1051" s="14"/>
      <c r="B1051" s="14"/>
      <c r="C1051" s="14"/>
      <c r="D1051" s="34"/>
      <c r="E1051" s="14"/>
      <c r="F1051" s="14"/>
      <c r="G1051" s="14"/>
      <c r="H1051" s="14"/>
      <c r="I1051" s="14"/>
      <c r="J1051" s="18" t="s">
        <v>959</v>
      </c>
      <c r="K1051" s="19">
        <f>J1050</f>
        <v>1</v>
      </c>
      <c r="L1051" s="38">
        <v>0</v>
      </c>
      <c r="M1051" s="19">
        <f>ROUND(K1051*L1051,2)</f>
        <v>0</v>
      </c>
      <c r="N1051" t="s">
        <v>1033</v>
      </c>
    </row>
    <row r="1052" spans="1:14" ht="0.9" customHeight="1" x14ac:dyDescent="0.3">
      <c r="A1052" s="20"/>
      <c r="B1052" s="20"/>
      <c r="C1052" s="20"/>
      <c r="D1052" s="35"/>
      <c r="E1052" s="20"/>
      <c r="F1052" s="20"/>
      <c r="G1052" s="20"/>
      <c r="H1052" s="20"/>
      <c r="I1052" s="20"/>
      <c r="J1052" s="20"/>
      <c r="K1052" s="20"/>
      <c r="L1052" s="20"/>
      <c r="M1052" s="20"/>
    </row>
    <row r="1053" spans="1:14" x14ac:dyDescent="0.3">
      <c r="A1053" s="12" t="s">
        <v>960</v>
      </c>
      <c r="B1053" s="13" t="s">
        <v>22</v>
      </c>
      <c r="C1053" s="13" t="s">
        <v>948</v>
      </c>
      <c r="D1053" s="24" t="s">
        <v>961</v>
      </c>
      <c r="E1053" s="14"/>
      <c r="F1053" s="14"/>
      <c r="G1053" s="14"/>
      <c r="H1053" s="14"/>
      <c r="I1053" s="14"/>
      <c r="J1053" s="14"/>
      <c r="K1053" s="15">
        <f>K1057</f>
        <v>1</v>
      </c>
      <c r="L1053" s="15">
        <f>L1057</f>
        <v>0</v>
      </c>
      <c r="M1053" s="15">
        <f>M1057</f>
        <v>0</v>
      </c>
    </row>
    <row r="1054" spans="1:14" ht="102" x14ac:dyDescent="0.3">
      <c r="A1054" s="14"/>
      <c r="B1054" s="14"/>
      <c r="C1054" s="14"/>
      <c r="D1054" s="24" t="s">
        <v>944</v>
      </c>
      <c r="E1054" s="14"/>
      <c r="F1054" s="14"/>
      <c r="G1054" s="14"/>
      <c r="H1054" s="14"/>
      <c r="I1054" s="14"/>
      <c r="J1054" s="14"/>
      <c r="K1054" s="14"/>
      <c r="L1054" s="14"/>
      <c r="M1054" s="14"/>
    </row>
    <row r="1055" spans="1:14" x14ac:dyDescent="0.3">
      <c r="A1055" s="14"/>
      <c r="B1055" s="14"/>
      <c r="C1055" s="14"/>
      <c r="D1055" s="34"/>
      <c r="E1055" s="13" t="s">
        <v>962</v>
      </c>
      <c r="F1055" s="16">
        <v>1</v>
      </c>
      <c r="G1055" s="17">
        <v>0</v>
      </c>
      <c r="H1055" s="17">
        <v>0</v>
      </c>
      <c r="I1055" s="17">
        <v>0</v>
      </c>
      <c r="J1055" s="15">
        <f>OR(F1055&lt;&gt;0,G1055&lt;&gt;0,H1055&lt;&gt;0,I1055&lt;&gt;0)*(F1055 + (F1055 = 0))*(G1055 + (G1055 = 0))*(H1055 + (H1055 = 0))*(I1055 + (I1055 = 0))</f>
        <v>1</v>
      </c>
      <c r="K1055" s="14"/>
      <c r="L1055" s="14"/>
      <c r="M1055" s="14"/>
    </row>
    <row r="1056" spans="1:14" x14ac:dyDescent="0.3">
      <c r="A1056" s="14"/>
      <c r="B1056" s="14"/>
      <c r="C1056" s="14"/>
      <c r="D1056" s="34"/>
      <c r="E1056" s="13" t="s">
        <v>963</v>
      </c>
      <c r="F1056" s="16"/>
      <c r="G1056" s="17"/>
      <c r="H1056" s="17"/>
      <c r="I1056" s="17"/>
      <c r="J1056" s="15">
        <f>OR(F1056&lt;&gt;0,G1056&lt;&gt;0,H1056&lt;&gt;0,I1056&lt;&gt;0)*(F1056 + (F1056 = 0))*(G1056 + (G1056 = 0))*(H1056 + (H1056 = 0))*(I1056 + (I1056 = 0))</f>
        <v>0</v>
      </c>
      <c r="K1056" s="14"/>
      <c r="L1056" s="14"/>
      <c r="M1056" s="14"/>
    </row>
    <row r="1057" spans="1:14" x14ac:dyDescent="0.3">
      <c r="A1057" s="14"/>
      <c r="B1057" s="14"/>
      <c r="C1057" s="14"/>
      <c r="D1057" s="34"/>
      <c r="E1057" s="14"/>
      <c r="F1057" s="14"/>
      <c r="G1057" s="14"/>
      <c r="H1057" s="14"/>
      <c r="I1057" s="14"/>
      <c r="J1057" s="18" t="s">
        <v>964</v>
      </c>
      <c r="K1057" s="19">
        <f>SUM(J1055:J1056)</f>
        <v>1</v>
      </c>
      <c r="L1057" s="38">
        <v>0</v>
      </c>
      <c r="M1057" s="19">
        <f>ROUND(K1057*L1057,2)</f>
        <v>0</v>
      </c>
      <c r="N1057" t="s">
        <v>1033</v>
      </c>
    </row>
    <row r="1058" spans="1:14" ht="0.9" customHeight="1" x14ac:dyDescent="0.3">
      <c r="A1058" s="20"/>
      <c r="B1058" s="20"/>
      <c r="C1058" s="20"/>
      <c r="D1058" s="35"/>
      <c r="E1058" s="20"/>
      <c r="F1058" s="20"/>
      <c r="G1058" s="20"/>
      <c r="H1058" s="20"/>
      <c r="I1058" s="20"/>
      <c r="J1058" s="20"/>
      <c r="K1058" s="20"/>
      <c r="L1058" s="20"/>
      <c r="M1058" s="20"/>
    </row>
    <row r="1059" spans="1:14" x14ac:dyDescent="0.3">
      <c r="A1059" s="12" t="s">
        <v>965</v>
      </c>
      <c r="B1059" s="13" t="s">
        <v>22</v>
      </c>
      <c r="C1059" s="13" t="s">
        <v>948</v>
      </c>
      <c r="D1059" s="24" t="s">
        <v>966</v>
      </c>
      <c r="E1059" s="14"/>
      <c r="F1059" s="14"/>
      <c r="G1059" s="14"/>
      <c r="H1059" s="14"/>
      <c r="I1059" s="14"/>
      <c r="J1059" s="14"/>
      <c r="K1059" s="15">
        <f>K1062</f>
        <v>1</v>
      </c>
      <c r="L1059" s="15">
        <f>L1062</f>
        <v>0</v>
      </c>
      <c r="M1059" s="15">
        <f>M1062</f>
        <v>0</v>
      </c>
    </row>
    <row r="1060" spans="1:14" ht="102" x14ac:dyDescent="0.3">
      <c r="A1060" s="14"/>
      <c r="B1060" s="14"/>
      <c r="C1060" s="14"/>
      <c r="D1060" s="24" t="s">
        <v>944</v>
      </c>
      <c r="E1060" s="14"/>
      <c r="F1060" s="14"/>
      <c r="G1060" s="14"/>
      <c r="H1060" s="14"/>
      <c r="I1060" s="14"/>
      <c r="J1060" s="14"/>
      <c r="K1060" s="14"/>
      <c r="L1060" s="14"/>
      <c r="M1060" s="14"/>
    </row>
    <row r="1061" spans="1:14" x14ac:dyDescent="0.3">
      <c r="A1061" s="14"/>
      <c r="B1061" s="14"/>
      <c r="C1061" s="14"/>
      <c r="D1061" s="34"/>
      <c r="E1061" s="13" t="s">
        <v>967</v>
      </c>
      <c r="F1061" s="16">
        <v>1</v>
      </c>
      <c r="G1061" s="17">
        <v>0</v>
      </c>
      <c r="H1061" s="17">
        <v>0</v>
      </c>
      <c r="I1061" s="17">
        <v>0</v>
      </c>
      <c r="J1061" s="15">
        <f>OR(F1061&lt;&gt;0,G1061&lt;&gt;0,H1061&lt;&gt;0,I1061&lt;&gt;0)*(F1061 + (F1061 = 0))*(G1061 + (G1061 = 0))*(H1061 + (H1061 = 0))*(I1061 + (I1061 = 0))</f>
        <v>1</v>
      </c>
      <c r="K1061" s="14"/>
      <c r="L1061" s="14"/>
      <c r="M1061" s="14"/>
    </row>
    <row r="1062" spans="1:14" x14ac:dyDescent="0.3">
      <c r="A1062" s="14"/>
      <c r="B1062" s="14"/>
      <c r="C1062" s="14"/>
      <c r="D1062" s="34"/>
      <c r="E1062" s="14"/>
      <c r="F1062" s="14"/>
      <c r="G1062" s="14"/>
      <c r="H1062" s="14"/>
      <c r="I1062" s="14"/>
      <c r="J1062" s="18" t="s">
        <v>968</v>
      </c>
      <c r="K1062" s="19">
        <f>J1061</f>
        <v>1</v>
      </c>
      <c r="L1062" s="38">
        <v>0</v>
      </c>
      <c r="M1062" s="19">
        <f>ROUND(K1062*L1062,2)</f>
        <v>0</v>
      </c>
      <c r="N1062" t="s">
        <v>1033</v>
      </c>
    </row>
    <row r="1063" spans="1:14" ht="0.9" customHeight="1" x14ac:dyDescent="0.3">
      <c r="A1063" s="20"/>
      <c r="B1063" s="20"/>
      <c r="C1063" s="20"/>
      <c r="D1063" s="35"/>
      <c r="E1063" s="20"/>
      <c r="F1063" s="20"/>
      <c r="G1063" s="20"/>
      <c r="H1063" s="20"/>
      <c r="I1063" s="20"/>
      <c r="J1063" s="20"/>
      <c r="K1063" s="20"/>
      <c r="L1063" s="20"/>
      <c r="M1063" s="20"/>
    </row>
    <row r="1064" spans="1:14" x14ac:dyDescent="0.3">
      <c r="A1064" s="12" t="s">
        <v>969</v>
      </c>
      <c r="B1064" s="13" t="s">
        <v>22</v>
      </c>
      <c r="C1064" s="13" t="s">
        <v>948</v>
      </c>
      <c r="D1064" s="24" t="s">
        <v>970</v>
      </c>
      <c r="E1064" s="14"/>
      <c r="F1064" s="14"/>
      <c r="G1064" s="14"/>
      <c r="H1064" s="14"/>
      <c r="I1064" s="14"/>
      <c r="J1064" s="14"/>
      <c r="K1064" s="15">
        <f>K1067</f>
        <v>1</v>
      </c>
      <c r="L1064" s="15">
        <f>L1067</f>
        <v>0</v>
      </c>
      <c r="M1064" s="15">
        <f>M1067</f>
        <v>0</v>
      </c>
    </row>
    <row r="1065" spans="1:14" ht="102" x14ac:dyDescent="0.3">
      <c r="A1065" s="14"/>
      <c r="B1065" s="14"/>
      <c r="C1065" s="14"/>
      <c r="D1065" s="24" t="s">
        <v>944</v>
      </c>
      <c r="E1065" s="14"/>
      <c r="F1065" s="14"/>
      <c r="G1065" s="14"/>
      <c r="H1065" s="14"/>
      <c r="I1065" s="14"/>
      <c r="J1065" s="14"/>
      <c r="K1065" s="14"/>
      <c r="L1065" s="14"/>
      <c r="M1065" s="14"/>
    </row>
    <row r="1066" spans="1:14" x14ac:dyDescent="0.3">
      <c r="A1066" s="14"/>
      <c r="B1066" s="14"/>
      <c r="C1066" s="14"/>
      <c r="D1066" s="34"/>
      <c r="E1066" s="13" t="s">
        <v>971</v>
      </c>
      <c r="F1066" s="16">
        <v>1</v>
      </c>
      <c r="G1066" s="17">
        <v>0</v>
      </c>
      <c r="H1066" s="17">
        <v>0</v>
      </c>
      <c r="I1066" s="17">
        <v>0</v>
      </c>
      <c r="J1066" s="15">
        <f>OR(F1066&lt;&gt;0,G1066&lt;&gt;0,H1066&lt;&gt;0,I1066&lt;&gt;0)*(F1066 + (F1066 = 0))*(G1066 + (G1066 = 0))*(H1066 + (H1066 = 0))*(I1066 + (I1066 = 0))</f>
        <v>1</v>
      </c>
      <c r="K1066" s="14"/>
      <c r="L1066" s="14"/>
      <c r="M1066" s="14"/>
    </row>
    <row r="1067" spans="1:14" x14ac:dyDescent="0.3">
      <c r="A1067" s="14"/>
      <c r="B1067" s="14"/>
      <c r="C1067" s="14"/>
      <c r="D1067" s="34"/>
      <c r="E1067" s="14"/>
      <c r="F1067" s="14"/>
      <c r="G1067" s="14"/>
      <c r="H1067" s="14"/>
      <c r="I1067" s="14"/>
      <c r="J1067" s="18" t="s">
        <v>972</v>
      </c>
      <c r="K1067" s="19">
        <f>J1066</f>
        <v>1</v>
      </c>
      <c r="L1067" s="38">
        <v>0</v>
      </c>
      <c r="M1067" s="19">
        <f>ROUND(K1067*L1067,2)</f>
        <v>0</v>
      </c>
      <c r="N1067" t="s">
        <v>1033</v>
      </c>
    </row>
    <row r="1068" spans="1:14" ht="0.9" customHeight="1" x14ac:dyDescent="0.3">
      <c r="A1068" s="20"/>
      <c r="B1068" s="20"/>
      <c r="C1068" s="20"/>
      <c r="D1068" s="35"/>
      <c r="E1068" s="20"/>
      <c r="F1068" s="20"/>
      <c r="G1068" s="20"/>
      <c r="H1068" s="20"/>
      <c r="I1068" s="20"/>
      <c r="J1068" s="20"/>
      <c r="K1068" s="20"/>
      <c r="L1068" s="20"/>
      <c r="M1068" s="20"/>
    </row>
    <row r="1069" spans="1:14" x14ac:dyDescent="0.3">
      <c r="A1069" s="12" t="s">
        <v>973</v>
      </c>
      <c r="B1069" s="13" t="s">
        <v>22</v>
      </c>
      <c r="C1069" s="13" t="s">
        <v>948</v>
      </c>
      <c r="D1069" s="24" t="s">
        <v>974</v>
      </c>
      <c r="E1069" s="14"/>
      <c r="F1069" s="14"/>
      <c r="G1069" s="14"/>
      <c r="H1069" s="14"/>
      <c r="I1069" s="14"/>
      <c r="J1069" s="14"/>
      <c r="K1069" s="15">
        <f>K1072</f>
        <v>1</v>
      </c>
      <c r="L1069" s="15">
        <f>L1072</f>
        <v>0</v>
      </c>
      <c r="M1069" s="15">
        <f>M1072</f>
        <v>0</v>
      </c>
    </row>
    <row r="1070" spans="1:14" ht="102" x14ac:dyDescent="0.3">
      <c r="A1070" s="14"/>
      <c r="B1070" s="14"/>
      <c r="C1070" s="14"/>
      <c r="D1070" s="24" t="s">
        <v>944</v>
      </c>
      <c r="E1070" s="14"/>
      <c r="F1070" s="14"/>
      <c r="G1070" s="14"/>
      <c r="H1070" s="14"/>
      <c r="I1070" s="14"/>
      <c r="J1070" s="14"/>
      <c r="K1070" s="14"/>
      <c r="L1070" s="14"/>
      <c r="M1070" s="14"/>
    </row>
    <row r="1071" spans="1:14" x14ac:dyDescent="0.3">
      <c r="A1071" s="14"/>
      <c r="B1071" s="14"/>
      <c r="C1071" s="14"/>
      <c r="D1071" s="34"/>
      <c r="E1071" s="13" t="s">
        <v>975</v>
      </c>
      <c r="F1071" s="16">
        <v>1</v>
      </c>
      <c r="G1071" s="17">
        <v>0</v>
      </c>
      <c r="H1071" s="17">
        <v>0</v>
      </c>
      <c r="I1071" s="17">
        <v>0</v>
      </c>
      <c r="J1071" s="15">
        <f>OR(F1071&lt;&gt;0,G1071&lt;&gt;0,H1071&lt;&gt;0,I1071&lt;&gt;0)*(F1071 + (F1071 = 0))*(G1071 + (G1071 = 0))*(H1071 + (H1071 = 0))*(I1071 + (I1071 = 0))</f>
        <v>1</v>
      </c>
      <c r="K1071" s="14"/>
      <c r="L1071" s="14"/>
      <c r="M1071" s="14"/>
    </row>
    <row r="1072" spans="1:14" x14ac:dyDescent="0.3">
      <c r="A1072" s="14"/>
      <c r="B1072" s="14"/>
      <c r="C1072" s="14"/>
      <c r="D1072" s="34"/>
      <c r="E1072" s="14"/>
      <c r="F1072" s="14"/>
      <c r="G1072" s="14"/>
      <c r="H1072" s="14"/>
      <c r="I1072" s="14"/>
      <c r="J1072" s="18" t="s">
        <v>976</v>
      </c>
      <c r="K1072" s="19">
        <f>J1071</f>
        <v>1</v>
      </c>
      <c r="L1072" s="38">
        <v>0</v>
      </c>
      <c r="M1072" s="19">
        <f>ROUND(K1072*L1072,2)</f>
        <v>0</v>
      </c>
      <c r="N1072" t="s">
        <v>1033</v>
      </c>
    </row>
    <row r="1073" spans="1:13" ht="0.9" customHeight="1" x14ac:dyDescent="0.3">
      <c r="A1073" s="20"/>
      <c r="B1073" s="20"/>
      <c r="C1073" s="20"/>
      <c r="D1073" s="35"/>
      <c r="E1073" s="20"/>
      <c r="F1073" s="20"/>
      <c r="G1073" s="20"/>
      <c r="H1073" s="20"/>
      <c r="I1073" s="20"/>
      <c r="J1073" s="20"/>
      <c r="K1073" s="20"/>
      <c r="L1073" s="20"/>
      <c r="M1073" s="20"/>
    </row>
    <row r="1074" spans="1:13" x14ac:dyDescent="0.3">
      <c r="A1074" s="14"/>
      <c r="B1074" s="14"/>
      <c r="C1074" s="14"/>
      <c r="D1074" s="34"/>
      <c r="E1074" s="14"/>
      <c r="F1074" s="14"/>
      <c r="G1074" s="14"/>
      <c r="H1074" s="14"/>
      <c r="I1074" s="14"/>
      <c r="J1074" s="18" t="s">
        <v>977</v>
      </c>
      <c r="K1074" s="17">
        <v>1</v>
      </c>
      <c r="L1074" s="19">
        <f>M1033+M1038+M1043+M1048+M1053+M1059+M1064+M1069</f>
        <v>0</v>
      </c>
      <c r="M1074" s="19">
        <f>ROUND(K1074*L1074,2)</f>
        <v>0</v>
      </c>
    </row>
    <row r="1075" spans="1:13" ht="0.9" customHeight="1" x14ac:dyDescent="0.3">
      <c r="A1075" s="20"/>
      <c r="B1075" s="20"/>
      <c r="C1075" s="20"/>
      <c r="D1075" s="35"/>
      <c r="E1075" s="20"/>
      <c r="F1075" s="20"/>
      <c r="G1075" s="20"/>
      <c r="H1075" s="20"/>
      <c r="I1075" s="20"/>
      <c r="J1075" s="20"/>
      <c r="K1075" s="20"/>
      <c r="L1075" s="20"/>
      <c r="M1075" s="20"/>
    </row>
    <row r="1076" spans="1:13" x14ac:dyDescent="0.3">
      <c r="A1076" s="9" t="s">
        <v>978</v>
      </c>
      <c r="B1076" s="9" t="s">
        <v>16</v>
      </c>
      <c r="C1076" s="9" t="s">
        <v>17</v>
      </c>
      <c r="D1076" s="33" t="s">
        <v>979</v>
      </c>
      <c r="E1076" s="10"/>
      <c r="F1076" s="10"/>
      <c r="G1076" s="10"/>
      <c r="H1076" s="10"/>
      <c r="I1076" s="10"/>
      <c r="J1076" s="10"/>
      <c r="K1076" s="11">
        <f>K1122</f>
        <v>1</v>
      </c>
      <c r="L1076" s="11">
        <f>L1122</f>
        <v>4109.78</v>
      </c>
      <c r="M1076" s="11">
        <f>M1122</f>
        <v>4109.78</v>
      </c>
    </row>
    <row r="1077" spans="1:13" x14ac:dyDescent="0.3">
      <c r="A1077" s="12" t="s">
        <v>980</v>
      </c>
      <c r="B1077" s="13" t="s">
        <v>22</v>
      </c>
      <c r="C1077" s="13" t="s">
        <v>42</v>
      </c>
      <c r="D1077" s="24" t="s">
        <v>981</v>
      </c>
      <c r="E1077" s="14"/>
      <c r="F1077" s="14"/>
      <c r="G1077" s="14"/>
      <c r="H1077" s="14"/>
      <c r="I1077" s="14"/>
      <c r="J1077" s="14"/>
      <c r="K1077" s="15">
        <f>K1080</f>
        <v>1</v>
      </c>
      <c r="L1077" s="15">
        <f>L1080</f>
        <v>513.39</v>
      </c>
      <c r="M1077" s="15">
        <f>M1080</f>
        <v>513.39</v>
      </c>
    </row>
    <row r="1078" spans="1:13" ht="40.799999999999997" x14ac:dyDescent="0.3">
      <c r="A1078" s="14"/>
      <c r="B1078" s="14"/>
      <c r="C1078" s="14"/>
      <c r="D1078" s="24" t="s">
        <v>982</v>
      </c>
      <c r="E1078" s="14"/>
      <c r="F1078" s="14"/>
      <c r="G1078" s="14"/>
      <c r="H1078" s="14"/>
      <c r="I1078" s="14"/>
      <c r="J1078" s="14"/>
      <c r="K1078" s="14"/>
      <c r="L1078" s="14"/>
      <c r="M1078" s="14"/>
    </row>
    <row r="1079" spans="1:13" x14ac:dyDescent="0.3">
      <c r="A1079" s="14"/>
      <c r="B1079" s="14"/>
      <c r="C1079" s="14"/>
      <c r="D1079" s="34"/>
      <c r="E1079" s="13" t="s">
        <v>17</v>
      </c>
      <c r="F1079" s="16">
        <v>1</v>
      </c>
      <c r="G1079" s="17">
        <v>0</v>
      </c>
      <c r="H1079" s="17">
        <v>0</v>
      </c>
      <c r="I1079" s="17">
        <v>0</v>
      </c>
      <c r="J1079" s="15">
        <f>OR(F1079&lt;&gt;0,G1079&lt;&gt;0,H1079&lt;&gt;0,I1079&lt;&gt;0)*(F1079 + (F1079 = 0))*(G1079 + (G1079 = 0))*(H1079 + (H1079 = 0))*(I1079 + (I1079 = 0))</f>
        <v>1</v>
      </c>
      <c r="K1079" s="14"/>
      <c r="L1079" s="14"/>
      <c r="M1079" s="14"/>
    </row>
    <row r="1080" spans="1:13" x14ac:dyDescent="0.3">
      <c r="A1080" s="14"/>
      <c r="B1080" s="14"/>
      <c r="C1080" s="14"/>
      <c r="D1080" s="34"/>
      <c r="E1080" s="14"/>
      <c r="F1080" s="14"/>
      <c r="G1080" s="14"/>
      <c r="H1080" s="14"/>
      <c r="I1080" s="14"/>
      <c r="J1080" s="18" t="s">
        <v>983</v>
      </c>
      <c r="K1080" s="19">
        <f>J1079*1</f>
        <v>1</v>
      </c>
      <c r="L1080" s="17">
        <v>513.39</v>
      </c>
      <c r="M1080" s="19">
        <f>ROUND(K1080*L1080,2)</f>
        <v>513.39</v>
      </c>
    </row>
    <row r="1081" spans="1:13" ht="0.9" customHeight="1" x14ac:dyDescent="0.3">
      <c r="A1081" s="20"/>
      <c r="B1081" s="20"/>
      <c r="C1081" s="20"/>
      <c r="D1081" s="35"/>
      <c r="E1081" s="20"/>
      <c r="F1081" s="20"/>
      <c r="G1081" s="20"/>
      <c r="H1081" s="20"/>
      <c r="I1081" s="20"/>
      <c r="J1081" s="20"/>
      <c r="K1081" s="20"/>
      <c r="L1081" s="20"/>
      <c r="M1081" s="20"/>
    </row>
    <row r="1082" spans="1:13" x14ac:dyDescent="0.3">
      <c r="A1082" s="12" t="s">
        <v>984</v>
      </c>
      <c r="B1082" s="13" t="s">
        <v>22</v>
      </c>
      <c r="C1082" s="13" t="s">
        <v>42</v>
      </c>
      <c r="D1082" s="24" t="s">
        <v>985</v>
      </c>
      <c r="E1082" s="14"/>
      <c r="F1082" s="14"/>
      <c r="G1082" s="14"/>
      <c r="H1082" s="14"/>
      <c r="I1082" s="14"/>
      <c r="J1082" s="14"/>
      <c r="K1082" s="15">
        <f>K1085</f>
        <v>2</v>
      </c>
      <c r="L1082" s="15">
        <f>L1085</f>
        <v>123.52</v>
      </c>
      <c r="M1082" s="15">
        <f>M1085</f>
        <v>247.04</v>
      </c>
    </row>
    <row r="1083" spans="1:13" x14ac:dyDescent="0.3">
      <c r="A1083" s="14"/>
      <c r="B1083" s="14"/>
      <c r="C1083" s="14"/>
      <c r="D1083" s="24" t="s">
        <v>986</v>
      </c>
      <c r="E1083" s="14"/>
      <c r="F1083" s="14"/>
      <c r="G1083" s="14"/>
      <c r="H1083" s="14"/>
      <c r="I1083" s="14"/>
      <c r="J1083" s="14"/>
      <c r="K1083" s="14"/>
      <c r="L1083" s="14"/>
      <c r="M1083" s="14"/>
    </row>
    <row r="1084" spans="1:13" x14ac:dyDescent="0.3">
      <c r="A1084" s="14"/>
      <c r="B1084" s="14"/>
      <c r="C1084" s="14"/>
      <c r="D1084" s="34"/>
      <c r="E1084" s="13" t="s">
        <v>17</v>
      </c>
      <c r="F1084" s="16">
        <v>2</v>
      </c>
      <c r="G1084" s="17">
        <v>0</v>
      </c>
      <c r="H1084" s="17">
        <v>0</v>
      </c>
      <c r="I1084" s="17">
        <v>0</v>
      </c>
      <c r="J1084" s="15">
        <f>OR(F1084&lt;&gt;0,G1084&lt;&gt;0,H1084&lt;&gt;0,I1084&lt;&gt;0)*(F1084 + (F1084 = 0))*(G1084 + (G1084 = 0))*(H1084 + (H1084 = 0))*(I1084 + (I1084 = 0))</f>
        <v>2</v>
      </c>
      <c r="K1084" s="14"/>
      <c r="L1084" s="14"/>
      <c r="M1084" s="14"/>
    </row>
    <row r="1085" spans="1:13" x14ac:dyDescent="0.3">
      <c r="A1085" s="14"/>
      <c r="B1085" s="14"/>
      <c r="C1085" s="14"/>
      <c r="D1085" s="34"/>
      <c r="E1085" s="14"/>
      <c r="F1085" s="14"/>
      <c r="G1085" s="14"/>
      <c r="H1085" s="14"/>
      <c r="I1085" s="14"/>
      <c r="J1085" s="18" t="s">
        <v>987</v>
      </c>
      <c r="K1085" s="19">
        <f>J1084</f>
        <v>2</v>
      </c>
      <c r="L1085" s="17">
        <v>123.52</v>
      </c>
      <c r="M1085" s="19">
        <f>ROUND(K1085*L1085,2)</f>
        <v>247.04</v>
      </c>
    </row>
    <row r="1086" spans="1:13" ht="0.9" customHeight="1" x14ac:dyDescent="0.3">
      <c r="A1086" s="20"/>
      <c r="B1086" s="20"/>
      <c r="C1086" s="20"/>
      <c r="D1086" s="35"/>
      <c r="E1086" s="20"/>
      <c r="F1086" s="20"/>
      <c r="G1086" s="20"/>
      <c r="H1086" s="20"/>
      <c r="I1086" s="20"/>
      <c r="J1086" s="20"/>
      <c r="K1086" s="20"/>
      <c r="L1086" s="20"/>
      <c r="M1086" s="20"/>
    </row>
    <row r="1087" spans="1:13" x14ac:dyDescent="0.3">
      <c r="A1087" s="12" t="s">
        <v>988</v>
      </c>
      <c r="B1087" s="13" t="s">
        <v>22</v>
      </c>
      <c r="C1087" s="13" t="s">
        <v>42</v>
      </c>
      <c r="D1087" s="24" t="s">
        <v>989</v>
      </c>
      <c r="E1087" s="14"/>
      <c r="F1087" s="14"/>
      <c r="G1087" s="14"/>
      <c r="H1087" s="14"/>
      <c r="I1087" s="14"/>
      <c r="J1087" s="14"/>
      <c r="K1087" s="15">
        <f>K1090</f>
        <v>1</v>
      </c>
      <c r="L1087" s="15">
        <f>L1090</f>
        <v>332.77</v>
      </c>
      <c r="M1087" s="15">
        <f>M1090</f>
        <v>332.77</v>
      </c>
    </row>
    <row r="1088" spans="1:13" ht="20.399999999999999" x14ac:dyDescent="0.3">
      <c r="A1088" s="14"/>
      <c r="B1088" s="14"/>
      <c r="C1088" s="14"/>
      <c r="D1088" s="24" t="s">
        <v>990</v>
      </c>
      <c r="E1088" s="14"/>
      <c r="F1088" s="14"/>
      <c r="G1088" s="14"/>
      <c r="H1088" s="14"/>
      <c r="I1088" s="14"/>
      <c r="J1088" s="14"/>
      <c r="K1088" s="14"/>
      <c r="L1088" s="14"/>
      <c r="M1088" s="14"/>
    </row>
    <row r="1089" spans="1:13" x14ac:dyDescent="0.3">
      <c r="A1089" s="14"/>
      <c r="B1089" s="14"/>
      <c r="C1089" s="14"/>
      <c r="D1089" s="34"/>
      <c r="E1089" s="13" t="s">
        <v>17</v>
      </c>
      <c r="F1089" s="16">
        <v>1</v>
      </c>
      <c r="G1089" s="17">
        <v>0</v>
      </c>
      <c r="H1089" s="17">
        <v>0</v>
      </c>
      <c r="I1089" s="17">
        <v>0</v>
      </c>
      <c r="J1089" s="15">
        <f>OR(F1089&lt;&gt;0,G1089&lt;&gt;0,H1089&lt;&gt;0,I1089&lt;&gt;0)*(F1089 + (F1089 = 0))*(G1089 + (G1089 = 0))*(H1089 + (H1089 = 0))*(I1089 + (I1089 = 0))</f>
        <v>1</v>
      </c>
      <c r="K1089" s="14"/>
      <c r="L1089" s="14"/>
      <c r="M1089" s="14"/>
    </row>
    <row r="1090" spans="1:13" x14ac:dyDescent="0.3">
      <c r="A1090" s="14"/>
      <c r="B1090" s="14"/>
      <c r="C1090" s="14"/>
      <c r="D1090" s="34"/>
      <c r="E1090" s="14"/>
      <c r="F1090" s="14"/>
      <c r="G1090" s="14"/>
      <c r="H1090" s="14"/>
      <c r="I1090" s="14"/>
      <c r="J1090" s="18" t="s">
        <v>991</v>
      </c>
      <c r="K1090" s="19">
        <f>J1089</f>
        <v>1</v>
      </c>
      <c r="L1090" s="17">
        <v>332.77</v>
      </c>
      <c r="M1090" s="19">
        <f>ROUND(K1090*L1090,2)</f>
        <v>332.77</v>
      </c>
    </row>
    <row r="1091" spans="1:13" ht="0.9" customHeight="1" x14ac:dyDescent="0.3">
      <c r="A1091" s="20"/>
      <c r="B1091" s="20"/>
      <c r="C1091" s="20"/>
      <c r="D1091" s="35"/>
      <c r="E1091" s="20"/>
      <c r="F1091" s="20"/>
      <c r="G1091" s="20"/>
      <c r="H1091" s="20"/>
      <c r="I1091" s="20"/>
      <c r="J1091" s="20"/>
      <c r="K1091" s="20"/>
      <c r="L1091" s="20"/>
      <c r="M1091" s="20"/>
    </row>
    <row r="1092" spans="1:13" x14ac:dyDescent="0.3">
      <c r="A1092" s="12" t="s">
        <v>992</v>
      </c>
      <c r="B1092" s="13" t="s">
        <v>22</v>
      </c>
      <c r="C1092" s="13" t="s">
        <v>42</v>
      </c>
      <c r="D1092" s="24" t="s">
        <v>993</v>
      </c>
      <c r="E1092" s="14"/>
      <c r="F1092" s="14"/>
      <c r="G1092" s="14"/>
      <c r="H1092" s="14"/>
      <c r="I1092" s="14"/>
      <c r="J1092" s="14"/>
      <c r="K1092" s="15">
        <f>K1095</f>
        <v>1</v>
      </c>
      <c r="L1092" s="15">
        <f>L1095</f>
        <v>870.91</v>
      </c>
      <c r="M1092" s="15">
        <f>M1095</f>
        <v>870.91</v>
      </c>
    </row>
    <row r="1093" spans="1:13" x14ac:dyDescent="0.3">
      <c r="A1093" s="14"/>
      <c r="B1093" s="14"/>
      <c r="C1093" s="14"/>
      <c r="D1093" s="24" t="s">
        <v>994</v>
      </c>
      <c r="E1093" s="14"/>
      <c r="F1093" s="14"/>
      <c r="G1093" s="14"/>
      <c r="H1093" s="14"/>
      <c r="I1093" s="14"/>
      <c r="J1093" s="14"/>
      <c r="K1093" s="14"/>
      <c r="L1093" s="14"/>
      <c r="M1093" s="14"/>
    </row>
    <row r="1094" spans="1:13" x14ac:dyDescent="0.3">
      <c r="A1094" s="14"/>
      <c r="B1094" s="14"/>
      <c r="C1094" s="14"/>
      <c r="D1094" s="34"/>
      <c r="E1094" s="13" t="s">
        <v>17</v>
      </c>
      <c r="F1094" s="16">
        <v>1</v>
      </c>
      <c r="G1094" s="17">
        <v>0</v>
      </c>
      <c r="H1094" s="17">
        <v>0</v>
      </c>
      <c r="I1094" s="17">
        <v>0</v>
      </c>
      <c r="J1094" s="15">
        <f>OR(F1094&lt;&gt;0,G1094&lt;&gt;0,H1094&lt;&gt;0,I1094&lt;&gt;0)*(F1094 + (F1094 = 0))*(G1094 + (G1094 = 0))*(H1094 + (H1094 = 0))*(I1094 + (I1094 = 0))</f>
        <v>1</v>
      </c>
      <c r="K1094" s="14"/>
      <c r="L1094" s="14"/>
      <c r="M1094" s="14"/>
    </row>
    <row r="1095" spans="1:13" x14ac:dyDescent="0.3">
      <c r="A1095" s="14"/>
      <c r="B1095" s="14"/>
      <c r="C1095" s="14"/>
      <c r="D1095" s="34"/>
      <c r="E1095" s="14"/>
      <c r="F1095" s="14"/>
      <c r="G1095" s="14"/>
      <c r="H1095" s="14"/>
      <c r="I1095" s="14"/>
      <c r="J1095" s="18" t="s">
        <v>995</v>
      </c>
      <c r="K1095" s="19">
        <f>J1094</f>
        <v>1</v>
      </c>
      <c r="L1095" s="17">
        <v>870.91</v>
      </c>
      <c r="M1095" s="19">
        <f>ROUND(K1095*L1095,2)</f>
        <v>870.91</v>
      </c>
    </row>
    <row r="1096" spans="1:13" ht="0.9" customHeight="1" x14ac:dyDescent="0.3">
      <c r="A1096" s="20"/>
      <c r="B1096" s="20"/>
      <c r="C1096" s="20"/>
      <c r="D1096" s="35"/>
      <c r="E1096" s="20"/>
      <c r="F1096" s="20"/>
      <c r="G1096" s="20"/>
      <c r="H1096" s="20"/>
      <c r="I1096" s="20"/>
      <c r="J1096" s="20"/>
      <c r="K1096" s="20"/>
      <c r="L1096" s="20"/>
      <c r="M1096" s="20"/>
    </row>
    <row r="1097" spans="1:13" x14ac:dyDescent="0.3">
      <c r="A1097" s="12" t="s">
        <v>996</v>
      </c>
      <c r="B1097" s="13" t="s">
        <v>22</v>
      </c>
      <c r="C1097" s="13" t="s">
        <v>42</v>
      </c>
      <c r="D1097" s="24" t="s">
        <v>997</v>
      </c>
      <c r="E1097" s="14"/>
      <c r="F1097" s="14"/>
      <c r="G1097" s="14"/>
      <c r="H1097" s="14"/>
      <c r="I1097" s="14"/>
      <c r="J1097" s="14"/>
      <c r="K1097" s="15">
        <f>K1100</f>
        <v>2</v>
      </c>
      <c r="L1097" s="15">
        <f>L1100</f>
        <v>160.69999999999999</v>
      </c>
      <c r="M1097" s="15">
        <f>M1100</f>
        <v>321.39999999999998</v>
      </c>
    </row>
    <row r="1098" spans="1:13" x14ac:dyDescent="0.3">
      <c r="A1098" s="14"/>
      <c r="B1098" s="14"/>
      <c r="C1098" s="14"/>
      <c r="D1098" s="24" t="s">
        <v>998</v>
      </c>
      <c r="E1098" s="14"/>
      <c r="F1098" s="14"/>
      <c r="G1098" s="14"/>
      <c r="H1098" s="14"/>
      <c r="I1098" s="14"/>
      <c r="J1098" s="14"/>
      <c r="K1098" s="14"/>
      <c r="L1098" s="14"/>
      <c r="M1098" s="14"/>
    </row>
    <row r="1099" spans="1:13" x14ac:dyDescent="0.3">
      <c r="A1099" s="14"/>
      <c r="B1099" s="14"/>
      <c r="C1099" s="14"/>
      <c r="D1099" s="34"/>
      <c r="E1099" s="13" t="s">
        <v>17</v>
      </c>
      <c r="F1099" s="16">
        <v>2</v>
      </c>
      <c r="G1099" s="17">
        <v>0</v>
      </c>
      <c r="H1099" s="17">
        <v>0</v>
      </c>
      <c r="I1099" s="17">
        <v>0</v>
      </c>
      <c r="J1099" s="15">
        <f>OR(F1099&lt;&gt;0,G1099&lt;&gt;0,H1099&lt;&gt;0,I1099&lt;&gt;0)*(F1099 + (F1099 = 0))*(G1099 + (G1099 = 0))*(H1099 + (H1099 = 0))*(I1099 + (I1099 = 0))</f>
        <v>2</v>
      </c>
      <c r="K1099" s="14"/>
      <c r="L1099" s="14"/>
      <c r="M1099" s="14"/>
    </row>
    <row r="1100" spans="1:13" x14ac:dyDescent="0.3">
      <c r="A1100" s="14"/>
      <c r="B1100" s="14"/>
      <c r="C1100" s="14"/>
      <c r="D1100" s="34"/>
      <c r="E1100" s="14"/>
      <c r="F1100" s="14"/>
      <c r="G1100" s="14"/>
      <c r="H1100" s="14"/>
      <c r="I1100" s="14"/>
      <c r="J1100" s="18" t="s">
        <v>999</v>
      </c>
      <c r="K1100" s="19">
        <f>J1099</f>
        <v>2</v>
      </c>
      <c r="L1100" s="17">
        <v>160.69999999999999</v>
      </c>
      <c r="M1100" s="19">
        <f>ROUND(K1100*L1100,2)</f>
        <v>321.39999999999998</v>
      </c>
    </row>
    <row r="1101" spans="1:13" ht="0.9" customHeight="1" x14ac:dyDescent="0.3">
      <c r="A1101" s="20"/>
      <c r="B1101" s="20"/>
      <c r="C1101" s="20"/>
      <c r="D1101" s="35"/>
      <c r="E1101" s="20"/>
      <c r="F1101" s="20"/>
      <c r="G1101" s="20"/>
      <c r="H1101" s="20"/>
      <c r="I1101" s="20"/>
      <c r="J1101" s="20"/>
      <c r="K1101" s="20"/>
      <c r="L1101" s="20"/>
      <c r="M1101" s="20"/>
    </row>
    <row r="1102" spans="1:13" x14ac:dyDescent="0.3">
      <c r="A1102" s="12" t="s">
        <v>1000</v>
      </c>
      <c r="B1102" s="13" t="s">
        <v>22</v>
      </c>
      <c r="C1102" s="13" t="s">
        <v>42</v>
      </c>
      <c r="D1102" s="24" t="s">
        <v>1001</v>
      </c>
      <c r="E1102" s="14"/>
      <c r="F1102" s="14"/>
      <c r="G1102" s="14"/>
      <c r="H1102" s="14"/>
      <c r="I1102" s="14"/>
      <c r="J1102" s="14"/>
      <c r="K1102" s="15">
        <f>K1105</f>
        <v>1</v>
      </c>
      <c r="L1102" s="15">
        <f>L1105</f>
        <v>252.98</v>
      </c>
      <c r="M1102" s="15">
        <f>M1105</f>
        <v>252.98</v>
      </c>
    </row>
    <row r="1103" spans="1:13" ht="20.399999999999999" x14ac:dyDescent="0.3">
      <c r="A1103" s="14"/>
      <c r="B1103" s="14"/>
      <c r="C1103" s="14"/>
      <c r="D1103" s="24" t="s">
        <v>1002</v>
      </c>
      <c r="E1103" s="14"/>
      <c r="F1103" s="14"/>
      <c r="G1103" s="14"/>
      <c r="H1103" s="14"/>
      <c r="I1103" s="14"/>
      <c r="J1103" s="14"/>
      <c r="K1103" s="14"/>
      <c r="L1103" s="14"/>
      <c r="M1103" s="14"/>
    </row>
    <row r="1104" spans="1:13" x14ac:dyDescent="0.3">
      <c r="A1104" s="14"/>
      <c r="B1104" s="14"/>
      <c r="C1104" s="14"/>
      <c r="D1104" s="34"/>
      <c r="E1104" s="13" t="s">
        <v>17</v>
      </c>
      <c r="F1104" s="16">
        <v>1</v>
      </c>
      <c r="G1104" s="17">
        <v>0</v>
      </c>
      <c r="H1104" s="17">
        <v>0</v>
      </c>
      <c r="I1104" s="17">
        <v>0</v>
      </c>
      <c r="J1104" s="15">
        <f>OR(F1104&lt;&gt;0,G1104&lt;&gt;0,H1104&lt;&gt;0,I1104&lt;&gt;0)*(F1104 + (F1104 = 0))*(G1104 + (G1104 = 0))*(H1104 + (H1104 = 0))*(I1104 + (I1104 = 0))</f>
        <v>1</v>
      </c>
      <c r="K1104" s="14"/>
      <c r="L1104" s="14"/>
      <c r="M1104" s="14"/>
    </row>
    <row r="1105" spans="1:13" x14ac:dyDescent="0.3">
      <c r="A1105" s="14"/>
      <c r="B1105" s="14"/>
      <c r="C1105" s="14"/>
      <c r="D1105" s="34"/>
      <c r="E1105" s="14"/>
      <c r="F1105" s="14"/>
      <c r="G1105" s="14"/>
      <c r="H1105" s="14"/>
      <c r="I1105" s="14"/>
      <c r="J1105" s="18" t="s">
        <v>1003</v>
      </c>
      <c r="K1105" s="19">
        <f>J1104</f>
        <v>1</v>
      </c>
      <c r="L1105" s="17">
        <v>252.98</v>
      </c>
      <c r="M1105" s="19">
        <f>ROUND(K1105*L1105,2)</f>
        <v>252.98</v>
      </c>
    </row>
    <row r="1106" spans="1:13" ht="0.9" customHeight="1" x14ac:dyDescent="0.3">
      <c r="A1106" s="20"/>
      <c r="B1106" s="20"/>
      <c r="C1106" s="20"/>
      <c r="D1106" s="35"/>
      <c r="E1106" s="20"/>
      <c r="F1106" s="20"/>
      <c r="G1106" s="20"/>
      <c r="H1106" s="20"/>
      <c r="I1106" s="20"/>
      <c r="J1106" s="20"/>
      <c r="K1106" s="20"/>
      <c r="L1106" s="20"/>
      <c r="M1106" s="20"/>
    </row>
    <row r="1107" spans="1:13" x14ac:dyDescent="0.3">
      <c r="A1107" s="12" t="s">
        <v>1004</v>
      </c>
      <c r="B1107" s="13" t="s">
        <v>22</v>
      </c>
      <c r="C1107" s="13" t="s">
        <v>42</v>
      </c>
      <c r="D1107" s="24" t="s">
        <v>1005</v>
      </c>
      <c r="E1107" s="14"/>
      <c r="F1107" s="14"/>
      <c r="G1107" s="14"/>
      <c r="H1107" s="14"/>
      <c r="I1107" s="14"/>
      <c r="J1107" s="14"/>
      <c r="K1107" s="15">
        <f>K1110</f>
        <v>1</v>
      </c>
      <c r="L1107" s="15">
        <f>L1110</f>
        <v>164.1</v>
      </c>
      <c r="M1107" s="15">
        <f>M1110</f>
        <v>164.1</v>
      </c>
    </row>
    <row r="1108" spans="1:13" ht="30.6" x14ac:dyDescent="0.3">
      <c r="A1108" s="14"/>
      <c r="B1108" s="14"/>
      <c r="C1108" s="14"/>
      <c r="D1108" s="24" t="s">
        <v>1006</v>
      </c>
      <c r="E1108" s="14"/>
      <c r="F1108" s="14"/>
      <c r="G1108" s="14"/>
      <c r="H1108" s="14"/>
      <c r="I1108" s="14"/>
      <c r="J1108" s="14"/>
      <c r="K1108" s="14"/>
      <c r="L1108" s="14"/>
      <c r="M1108" s="14"/>
    </row>
    <row r="1109" spans="1:13" x14ac:dyDescent="0.3">
      <c r="A1109" s="14"/>
      <c r="B1109" s="14"/>
      <c r="C1109" s="14"/>
      <c r="D1109" s="34"/>
      <c r="E1109" s="13" t="s">
        <v>17</v>
      </c>
      <c r="F1109" s="16">
        <v>1</v>
      </c>
      <c r="G1109" s="17">
        <v>0</v>
      </c>
      <c r="H1109" s="17">
        <v>0</v>
      </c>
      <c r="I1109" s="17">
        <v>0</v>
      </c>
      <c r="J1109" s="15">
        <f>OR(F1109&lt;&gt;0,G1109&lt;&gt;0,H1109&lt;&gt;0,I1109&lt;&gt;0)*(F1109 + (F1109 = 0))*(G1109 + (G1109 = 0))*(H1109 + (H1109 = 0))*(I1109 + (I1109 = 0))</f>
        <v>1</v>
      </c>
      <c r="K1109" s="14"/>
      <c r="L1109" s="14"/>
      <c r="M1109" s="14"/>
    </row>
    <row r="1110" spans="1:13" x14ac:dyDescent="0.3">
      <c r="A1110" s="14"/>
      <c r="B1110" s="14"/>
      <c r="C1110" s="14"/>
      <c r="D1110" s="34"/>
      <c r="E1110" s="14"/>
      <c r="F1110" s="14"/>
      <c r="G1110" s="14"/>
      <c r="H1110" s="14"/>
      <c r="I1110" s="14"/>
      <c r="J1110" s="18" t="s">
        <v>1007</v>
      </c>
      <c r="K1110" s="19">
        <f>J1109</f>
        <v>1</v>
      </c>
      <c r="L1110" s="17">
        <v>164.1</v>
      </c>
      <c r="M1110" s="19">
        <f>ROUND(K1110*L1110,2)</f>
        <v>164.1</v>
      </c>
    </row>
    <row r="1111" spans="1:13" ht="0.9" customHeight="1" x14ac:dyDescent="0.3">
      <c r="A1111" s="20"/>
      <c r="B1111" s="20"/>
      <c r="C1111" s="20"/>
      <c r="D1111" s="35"/>
      <c r="E1111" s="20"/>
      <c r="F1111" s="20"/>
      <c r="G1111" s="20"/>
      <c r="H1111" s="20"/>
      <c r="I1111" s="20"/>
      <c r="J1111" s="20"/>
      <c r="K1111" s="20"/>
      <c r="L1111" s="20"/>
      <c r="M1111" s="20"/>
    </row>
    <row r="1112" spans="1:13" x14ac:dyDescent="0.3">
      <c r="A1112" s="12" t="s">
        <v>1008</v>
      </c>
      <c r="B1112" s="13" t="s">
        <v>22</v>
      </c>
      <c r="C1112" s="13" t="s">
        <v>42</v>
      </c>
      <c r="D1112" s="24" t="s">
        <v>1009</v>
      </c>
      <c r="E1112" s="14"/>
      <c r="F1112" s="14"/>
      <c r="G1112" s="14"/>
      <c r="H1112" s="14"/>
      <c r="I1112" s="14"/>
      <c r="J1112" s="14"/>
      <c r="K1112" s="15">
        <f>K1115</f>
        <v>1</v>
      </c>
      <c r="L1112" s="15">
        <f>L1115</f>
        <v>259.79000000000002</v>
      </c>
      <c r="M1112" s="15">
        <f>M1115</f>
        <v>259.79000000000002</v>
      </c>
    </row>
    <row r="1113" spans="1:13" ht="20.399999999999999" x14ac:dyDescent="0.3">
      <c r="A1113" s="14"/>
      <c r="B1113" s="14"/>
      <c r="C1113" s="14"/>
      <c r="D1113" s="24" t="s">
        <v>1010</v>
      </c>
      <c r="E1113" s="14"/>
      <c r="F1113" s="14"/>
      <c r="G1113" s="14"/>
      <c r="H1113" s="14"/>
      <c r="I1113" s="14"/>
      <c r="J1113" s="14"/>
      <c r="K1113" s="14"/>
      <c r="L1113" s="14"/>
      <c r="M1113" s="14"/>
    </row>
    <row r="1114" spans="1:13" x14ac:dyDescent="0.3">
      <c r="A1114" s="14"/>
      <c r="B1114" s="14"/>
      <c r="C1114" s="14"/>
      <c r="D1114" s="34"/>
      <c r="E1114" s="13" t="s">
        <v>17</v>
      </c>
      <c r="F1114" s="16">
        <v>1</v>
      </c>
      <c r="G1114" s="17">
        <v>0</v>
      </c>
      <c r="H1114" s="17">
        <v>0</v>
      </c>
      <c r="I1114" s="17">
        <v>0</v>
      </c>
      <c r="J1114" s="15">
        <f>OR(F1114&lt;&gt;0,G1114&lt;&gt;0,H1114&lt;&gt;0,I1114&lt;&gt;0)*(F1114 + (F1114 = 0))*(G1114 + (G1114 = 0))*(H1114 + (H1114 = 0))*(I1114 + (I1114 = 0))</f>
        <v>1</v>
      </c>
      <c r="K1114" s="14"/>
      <c r="L1114" s="14"/>
      <c r="M1114" s="14"/>
    </row>
    <row r="1115" spans="1:13" x14ac:dyDescent="0.3">
      <c r="A1115" s="14"/>
      <c r="B1115" s="14"/>
      <c r="C1115" s="14"/>
      <c r="D1115" s="34"/>
      <c r="E1115" s="14"/>
      <c r="F1115" s="14"/>
      <c r="G1115" s="14"/>
      <c r="H1115" s="14"/>
      <c r="I1115" s="14"/>
      <c r="J1115" s="18" t="s">
        <v>1011</v>
      </c>
      <c r="K1115" s="19">
        <f>J1114</f>
        <v>1</v>
      </c>
      <c r="L1115" s="17">
        <v>259.79000000000002</v>
      </c>
      <c r="M1115" s="19">
        <f>ROUND(K1115*L1115,2)</f>
        <v>259.79000000000002</v>
      </c>
    </row>
    <row r="1116" spans="1:13" ht="0.9" customHeight="1" x14ac:dyDescent="0.3">
      <c r="A1116" s="20"/>
      <c r="B1116" s="20"/>
      <c r="C1116" s="20"/>
      <c r="D1116" s="35"/>
      <c r="E1116" s="20"/>
      <c r="F1116" s="20"/>
      <c r="G1116" s="20"/>
      <c r="H1116" s="20"/>
      <c r="I1116" s="20"/>
      <c r="J1116" s="20"/>
      <c r="K1116" s="20"/>
      <c r="L1116" s="20"/>
      <c r="M1116" s="20"/>
    </row>
    <row r="1117" spans="1:13" x14ac:dyDescent="0.3">
      <c r="A1117" s="12" t="s">
        <v>1012</v>
      </c>
      <c r="B1117" s="13" t="s">
        <v>22</v>
      </c>
      <c r="C1117" s="13" t="s">
        <v>42</v>
      </c>
      <c r="D1117" s="24" t="s">
        <v>1013</v>
      </c>
      <c r="E1117" s="14"/>
      <c r="F1117" s="14"/>
      <c r="G1117" s="14"/>
      <c r="H1117" s="14"/>
      <c r="I1117" s="14"/>
      <c r="J1117" s="14"/>
      <c r="K1117" s="15">
        <f>K1120</f>
        <v>10</v>
      </c>
      <c r="L1117" s="15">
        <f>L1120</f>
        <v>114.74</v>
      </c>
      <c r="M1117" s="15">
        <f>M1120</f>
        <v>1147.4000000000001</v>
      </c>
    </row>
    <row r="1118" spans="1:13" ht="20.399999999999999" x14ac:dyDescent="0.3">
      <c r="A1118" s="14"/>
      <c r="B1118" s="14"/>
      <c r="C1118" s="14"/>
      <c r="D1118" s="24" t="s">
        <v>1014</v>
      </c>
      <c r="E1118" s="14"/>
      <c r="F1118" s="14"/>
      <c r="G1118" s="14"/>
      <c r="H1118" s="14"/>
      <c r="I1118" s="14"/>
      <c r="J1118" s="14"/>
      <c r="K1118" s="14"/>
      <c r="L1118" s="14"/>
      <c r="M1118" s="14"/>
    </row>
    <row r="1119" spans="1:13" x14ac:dyDescent="0.3">
      <c r="A1119" s="14"/>
      <c r="B1119" s="14"/>
      <c r="C1119" s="14"/>
      <c r="D1119" s="34"/>
      <c r="E1119" s="13" t="s">
        <v>191</v>
      </c>
      <c r="F1119" s="16">
        <v>10</v>
      </c>
      <c r="G1119" s="17">
        <v>0</v>
      </c>
      <c r="H1119" s="17">
        <v>0</v>
      </c>
      <c r="I1119" s="17">
        <v>0</v>
      </c>
      <c r="J1119" s="15">
        <f>OR(F1119&lt;&gt;0,G1119&lt;&gt;0,H1119&lt;&gt;0,I1119&lt;&gt;0)*(F1119 + (F1119 = 0))*(G1119 + (G1119 = 0))*(H1119 + (H1119 = 0))*(I1119 + (I1119 = 0))</f>
        <v>10</v>
      </c>
      <c r="K1119" s="14"/>
      <c r="L1119" s="14"/>
      <c r="M1119" s="14"/>
    </row>
    <row r="1120" spans="1:13" x14ac:dyDescent="0.3">
      <c r="A1120" s="14"/>
      <c r="B1120" s="14"/>
      <c r="C1120" s="14"/>
      <c r="D1120" s="34"/>
      <c r="E1120" s="14"/>
      <c r="F1120" s="14"/>
      <c r="G1120" s="14"/>
      <c r="H1120" s="14"/>
      <c r="I1120" s="14"/>
      <c r="J1120" s="18" t="s">
        <v>1015</v>
      </c>
      <c r="K1120" s="19">
        <f>J1119</f>
        <v>10</v>
      </c>
      <c r="L1120" s="17">
        <v>114.74</v>
      </c>
      <c r="M1120" s="19">
        <f>ROUND(K1120*L1120,2)</f>
        <v>1147.4000000000001</v>
      </c>
    </row>
    <row r="1121" spans="1:13" ht="0.9" customHeight="1" x14ac:dyDescent="0.3">
      <c r="A1121" s="20"/>
      <c r="B1121" s="20"/>
      <c r="C1121" s="20"/>
      <c r="D1121" s="35"/>
      <c r="E1121" s="20"/>
      <c r="F1121" s="20"/>
      <c r="G1121" s="20"/>
      <c r="H1121" s="20"/>
      <c r="I1121" s="20"/>
      <c r="J1121" s="20"/>
      <c r="K1121" s="20"/>
      <c r="L1121" s="20"/>
      <c r="M1121" s="20"/>
    </row>
    <row r="1122" spans="1:13" x14ac:dyDescent="0.3">
      <c r="A1122" s="14"/>
      <c r="B1122" s="14"/>
      <c r="C1122" s="14"/>
      <c r="D1122" s="34"/>
      <c r="E1122" s="14"/>
      <c r="F1122" s="14"/>
      <c r="G1122" s="14"/>
      <c r="H1122" s="14"/>
      <c r="I1122" s="14"/>
      <c r="J1122" s="18" t="s">
        <v>1016</v>
      </c>
      <c r="K1122" s="17">
        <v>1</v>
      </c>
      <c r="L1122" s="19">
        <f>M1077+M1082+M1087+M1092+M1097+M1102+M1107+M1112+M1117</f>
        <v>4109.78</v>
      </c>
      <c r="M1122" s="19">
        <f>ROUND(K1122*L1122,2)</f>
        <v>4109.78</v>
      </c>
    </row>
    <row r="1123" spans="1:13" ht="0.9" customHeight="1" x14ac:dyDescent="0.3">
      <c r="A1123" s="20"/>
      <c r="B1123" s="20"/>
      <c r="C1123" s="20"/>
      <c r="D1123" s="35"/>
      <c r="E1123" s="20"/>
      <c r="F1123" s="20"/>
      <c r="G1123" s="20"/>
      <c r="H1123" s="20"/>
      <c r="I1123" s="20"/>
      <c r="J1123" s="20"/>
      <c r="K1123" s="20"/>
      <c r="L1123" s="20"/>
      <c r="M1123" s="20"/>
    </row>
    <row r="1124" spans="1:13" x14ac:dyDescent="0.3">
      <c r="A1124" s="14"/>
      <c r="B1124" s="14"/>
      <c r="C1124" s="14"/>
      <c r="D1124" s="34"/>
      <c r="E1124" s="14"/>
      <c r="F1124" s="14"/>
      <c r="G1124" s="14"/>
      <c r="H1124" s="14"/>
      <c r="I1124" s="14"/>
      <c r="J1124" s="18" t="s">
        <v>1017</v>
      </c>
      <c r="K1124" s="30">
        <v>1</v>
      </c>
      <c r="L1124" s="19">
        <f>M1032+M1076</f>
        <v>4109.78</v>
      </c>
      <c r="M1124" s="19">
        <f>ROUND(K1124*L1124,2)</f>
        <v>4109.78</v>
      </c>
    </row>
    <row r="1125" spans="1:13" ht="0.9" customHeight="1" x14ac:dyDescent="0.3">
      <c r="A1125" s="20"/>
      <c r="B1125" s="20"/>
      <c r="C1125" s="20"/>
      <c r="D1125" s="35"/>
      <c r="E1125" s="20"/>
      <c r="F1125" s="20"/>
      <c r="G1125" s="20"/>
      <c r="H1125" s="20"/>
      <c r="I1125" s="20"/>
      <c r="J1125" s="20"/>
      <c r="K1125" s="20"/>
      <c r="L1125" s="20"/>
      <c r="M1125" s="20"/>
    </row>
    <row r="1126" spans="1:13" x14ac:dyDescent="0.3">
      <c r="A1126" s="5" t="s">
        <v>1018</v>
      </c>
      <c r="B1126" s="5" t="s">
        <v>16</v>
      </c>
      <c r="C1126" s="5" t="s">
        <v>17</v>
      </c>
      <c r="D1126" s="32" t="s">
        <v>1019</v>
      </c>
      <c r="E1126" s="6"/>
      <c r="F1126" s="6"/>
      <c r="G1126" s="6"/>
      <c r="H1126" s="6"/>
      <c r="I1126" s="6"/>
      <c r="J1126" s="6"/>
      <c r="K1126" s="7">
        <f>K1132</f>
        <v>1</v>
      </c>
      <c r="L1126" s="8">
        <f>L1132</f>
        <v>1000</v>
      </c>
      <c r="M1126" s="8">
        <f>M1132</f>
        <v>1000</v>
      </c>
    </row>
    <row r="1127" spans="1:13" x14ac:dyDescent="0.3">
      <c r="A1127" s="12" t="s">
        <v>1020</v>
      </c>
      <c r="B1127" s="13" t="s">
        <v>22</v>
      </c>
      <c r="C1127" s="13" t="s">
        <v>942</v>
      </c>
      <c r="D1127" s="24" t="s">
        <v>1021</v>
      </c>
      <c r="E1127" s="14"/>
      <c r="F1127" s="14"/>
      <c r="G1127" s="14"/>
      <c r="H1127" s="14"/>
      <c r="I1127" s="14"/>
      <c r="J1127" s="14"/>
      <c r="K1127" s="15">
        <f>K1130</f>
        <v>1</v>
      </c>
      <c r="L1127" s="15">
        <f>L1130</f>
        <v>1000</v>
      </c>
      <c r="M1127" s="15">
        <f>M1130</f>
        <v>1000</v>
      </c>
    </row>
    <row r="1128" spans="1:13" x14ac:dyDescent="0.3">
      <c r="A1128" s="14"/>
      <c r="B1128" s="14"/>
      <c r="C1128" s="14"/>
      <c r="D1128" s="24" t="s">
        <v>1022</v>
      </c>
      <c r="E1128" s="14"/>
      <c r="F1128" s="14"/>
      <c r="G1128" s="14"/>
      <c r="H1128" s="14"/>
      <c r="I1128" s="14"/>
      <c r="J1128" s="14"/>
      <c r="K1128" s="14"/>
      <c r="L1128" s="14"/>
      <c r="M1128" s="14"/>
    </row>
    <row r="1129" spans="1:13" x14ac:dyDescent="0.3">
      <c r="A1129" s="14"/>
      <c r="B1129" s="14"/>
      <c r="C1129" s="14"/>
      <c r="D1129" s="34"/>
      <c r="E1129" s="13" t="s">
        <v>17</v>
      </c>
      <c r="F1129" s="16">
        <v>1</v>
      </c>
      <c r="G1129" s="17">
        <v>0</v>
      </c>
      <c r="H1129" s="17">
        <v>0</v>
      </c>
      <c r="I1129" s="17">
        <v>0</v>
      </c>
      <c r="J1129" s="15">
        <f>OR(F1129&lt;&gt;0,G1129&lt;&gt;0,H1129&lt;&gt;0,I1129&lt;&gt;0)*(F1129 + (F1129 = 0))*(G1129 + (G1129 = 0))*(H1129 + (H1129 = 0))*(I1129 + (I1129 = 0))</f>
        <v>1</v>
      </c>
      <c r="K1129" s="14"/>
      <c r="L1129" s="14"/>
      <c r="M1129" s="14"/>
    </row>
    <row r="1130" spans="1:13" x14ac:dyDescent="0.3">
      <c r="A1130" s="14"/>
      <c r="B1130" s="14"/>
      <c r="C1130" s="14"/>
      <c r="D1130" s="34"/>
      <c r="E1130" s="14"/>
      <c r="F1130" s="14"/>
      <c r="G1130" s="14"/>
      <c r="H1130" s="14"/>
      <c r="I1130" s="14"/>
      <c r="J1130" s="18" t="s">
        <v>1023</v>
      </c>
      <c r="K1130" s="19">
        <f>J1129*1</f>
        <v>1</v>
      </c>
      <c r="L1130" s="17">
        <v>1000</v>
      </c>
      <c r="M1130" s="19">
        <f>ROUND(K1130*L1130,2)</f>
        <v>1000</v>
      </c>
    </row>
    <row r="1131" spans="1:13" ht="0.9" customHeight="1" x14ac:dyDescent="0.3">
      <c r="A1131" s="20"/>
      <c r="B1131" s="20"/>
      <c r="C1131" s="20"/>
      <c r="D1131" s="35"/>
      <c r="E1131" s="20"/>
      <c r="F1131" s="20"/>
      <c r="G1131" s="20"/>
      <c r="H1131" s="20"/>
      <c r="I1131" s="20"/>
      <c r="J1131" s="20"/>
      <c r="K1131" s="20"/>
      <c r="L1131" s="20"/>
      <c r="M1131" s="20"/>
    </row>
    <row r="1132" spans="1:13" x14ac:dyDescent="0.3">
      <c r="A1132" s="14"/>
      <c r="B1132" s="14"/>
      <c r="C1132" s="14"/>
      <c r="D1132" s="34"/>
      <c r="E1132" s="14"/>
      <c r="F1132" s="14"/>
      <c r="G1132" s="14"/>
      <c r="H1132" s="14"/>
      <c r="I1132" s="14"/>
      <c r="J1132" s="18" t="s">
        <v>1024</v>
      </c>
      <c r="K1132" s="30">
        <v>1</v>
      </c>
      <c r="L1132" s="19">
        <f>M1127</f>
        <v>1000</v>
      </c>
      <c r="M1132" s="19">
        <f>ROUND(K1132*L1132,2)</f>
        <v>1000</v>
      </c>
    </row>
    <row r="1133" spans="1:13" ht="0.9" customHeight="1" x14ac:dyDescent="0.3">
      <c r="A1133" s="20"/>
      <c r="B1133" s="20"/>
      <c r="C1133" s="20"/>
      <c r="D1133" s="35"/>
      <c r="E1133" s="20"/>
      <c r="F1133" s="20"/>
      <c r="G1133" s="20"/>
      <c r="H1133" s="20"/>
      <c r="I1133" s="20"/>
      <c r="J1133" s="20"/>
      <c r="K1133" s="20"/>
      <c r="L1133" s="20"/>
      <c r="M1133" s="20"/>
    </row>
    <row r="1134" spans="1:13" x14ac:dyDescent="0.3">
      <c r="A1134" s="5" t="s">
        <v>1025</v>
      </c>
      <c r="B1134" s="5" t="s">
        <v>16</v>
      </c>
      <c r="C1134" s="5" t="s">
        <v>17</v>
      </c>
      <c r="D1134" s="32" t="s">
        <v>1026</v>
      </c>
      <c r="E1134" s="6"/>
      <c r="F1134" s="6"/>
      <c r="G1134" s="6"/>
      <c r="H1134" s="6"/>
      <c r="I1134" s="6"/>
      <c r="J1134" s="6"/>
      <c r="K1134" s="7">
        <f>K1140</f>
        <v>1</v>
      </c>
      <c r="L1134" s="8">
        <f>L1140</f>
        <v>2226.75</v>
      </c>
      <c r="M1134" s="8">
        <f>M1140</f>
        <v>2226.75</v>
      </c>
    </row>
    <row r="1135" spans="1:13" x14ac:dyDescent="0.3">
      <c r="A1135" s="12" t="s">
        <v>1027</v>
      </c>
      <c r="B1135" s="13" t="s">
        <v>22</v>
      </c>
      <c r="C1135" s="13" t="s">
        <v>942</v>
      </c>
      <c r="D1135" s="24" t="s">
        <v>1028</v>
      </c>
      <c r="E1135" s="14"/>
      <c r="F1135" s="14"/>
      <c r="G1135" s="14"/>
      <c r="H1135" s="14"/>
      <c r="I1135" s="14"/>
      <c r="J1135" s="14"/>
      <c r="K1135" s="15">
        <f>K1138</f>
        <v>1</v>
      </c>
      <c r="L1135" s="15">
        <f>L1138</f>
        <v>2226.75</v>
      </c>
      <c r="M1135" s="15">
        <f>M1138</f>
        <v>2226.75</v>
      </c>
    </row>
    <row r="1136" spans="1:13" ht="71.400000000000006" x14ac:dyDescent="0.3">
      <c r="A1136" s="14"/>
      <c r="B1136" s="14"/>
      <c r="C1136" s="14"/>
      <c r="D1136" s="24" t="s">
        <v>1029</v>
      </c>
      <c r="E1136" s="14"/>
      <c r="F1136" s="14"/>
      <c r="G1136" s="14"/>
      <c r="H1136" s="14"/>
      <c r="I1136" s="14"/>
      <c r="J1136" s="14"/>
      <c r="K1136" s="14"/>
      <c r="L1136" s="14"/>
      <c r="M1136" s="14"/>
    </row>
    <row r="1137" spans="1:13" x14ac:dyDescent="0.3">
      <c r="A1137" s="14"/>
      <c r="B1137" s="14"/>
      <c r="C1137" s="14"/>
      <c r="D1137" s="34"/>
      <c r="E1137" s="13" t="s">
        <v>17</v>
      </c>
      <c r="F1137" s="16">
        <v>1</v>
      </c>
      <c r="G1137" s="17">
        <v>0</v>
      </c>
      <c r="H1137" s="17">
        <v>0</v>
      </c>
      <c r="I1137" s="17">
        <v>0</v>
      </c>
      <c r="J1137" s="15">
        <f>OR(F1137&lt;&gt;0,G1137&lt;&gt;0,H1137&lt;&gt;0,I1137&lt;&gt;0)*(F1137 + (F1137 = 0))*(G1137 + (G1137 = 0))*(H1137 + (H1137 = 0))*(I1137 + (I1137 = 0))</f>
        <v>1</v>
      </c>
      <c r="K1137" s="14"/>
      <c r="L1137" s="14"/>
      <c r="M1137" s="14"/>
    </row>
    <row r="1138" spans="1:13" x14ac:dyDescent="0.3">
      <c r="A1138" s="14"/>
      <c r="B1138" s="14"/>
      <c r="C1138" s="14"/>
      <c r="D1138" s="34"/>
      <c r="E1138" s="14"/>
      <c r="F1138" s="14"/>
      <c r="G1138" s="14"/>
      <c r="H1138" s="14"/>
      <c r="I1138" s="14"/>
      <c r="J1138" s="18" t="s">
        <v>1030</v>
      </c>
      <c r="K1138" s="19">
        <f>J1137</f>
        <v>1</v>
      </c>
      <c r="L1138" s="39">
        <v>2226.75</v>
      </c>
      <c r="M1138" s="19">
        <f>ROUND(K1138*L1138,2)</f>
        <v>2226.75</v>
      </c>
    </row>
    <row r="1139" spans="1:13" ht="0.9" customHeight="1" x14ac:dyDescent="0.3">
      <c r="A1139" s="20"/>
      <c r="B1139" s="20"/>
      <c r="C1139" s="20"/>
      <c r="D1139" s="35"/>
      <c r="E1139" s="20"/>
      <c r="F1139" s="20"/>
      <c r="G1139" s="20"/>
      <c r="H1139" s="20"/>
      <c r="I1139" s="20"/>
      <c r="J1139" s="20"/>
      <c r="K1139" s="20"/>
      <c r="L1139" s="20"/>
      <c r="M1139" s="20"/>
    </row>
    <row r="1140" spans="1:13" x14ac:dyDescent="0.3">
      <c r="A1140" s="14"/>
      <c r="B1140" s="14"/>
      <c r="C1140" s="14"/>
      <c r="D1140" s="34"/>
      <c r="E1140" s="14"/>
      <c r="F1140" s="14"/>
      <c r="G1140" s="14"/>
      <c r="H1140" s="14"/>
      <c r="I1140" s="14"/>
      <c r="J1140" s="18" t="s">
        <v>1031</v>
      </c>
      <c r="K1140" s="30">
        <v>1</v>
      </c>
      <c r="L1140" s="19">
        <f>M1135</f>
        <v>2226.75</v>
      </c>
      <c r="M1140" s="19">
        <f>ROUND(K1140*L1140,2)</f>
        <v>2226.75</v>
      </c>
    </row>
    <row r="1141" spans="1:13" ht="0.9" customHeight="1" x14ac:dyDescent="0.3">
      <c r="A1141" s="20"/>
      <c r="B1141" s="20"/>
      <c r="C1141" s="20"/>
      <c r="D1141" s="35"/>
      <c r="E1141" s="20"/>
      <c r="F1141" s="20"/>
      <c r="G1141" s="20"/>
      <c r="H1141" s="20"/>
      <c r="I1141" s="20"/>
      <c r="J1141" s="20"/>
      <c r="K1141" s="20"/>
      <c r="L1141" s="20"/>
      <c r="M1141" s="20"/>
    </row>
    <row r="1142" spans="1:13" x14ac:dyDescent="0.3">
      <c r="A1142" s="14"/>
      <c r="B1142" s="14"/>
      <c r="C1142" s="14"/>
      <c r="D1142" s="34"/>
      <c r="E1142" s="14"/>
      <c r="F1142" s="14"/>
      <c r="G1142" s="14"/>
      <c r="H1142" s="14"/>
      <c r="I1142" s="14"/>
      <c r="J1142" s="18" t="s">
        <v>1032</v>
      </c>
      <c r="K1142" s="30">
        <v>1</v>
      </c>
      <c r="L1142" s="19">
        <f>M4+M427+M1031+M1126+M1134</f>
        <v>258213.46</v>
      </c>
      <c r="M1142" s="19">
        <f>ROUND(K1142*L1142,2)</f>
        <v>258213.46</v>
      </c>
    </row>
    <row r="1143" spans="1:13" ht="0.9" customHeight="1" x14ac:dyDescent="0.3">
      <c r="A1143" s="20"/>
      <c r="B1143" s="20"/>
      <c r="C1143" s="20"/>
      <c r="D1143" s="35"/>
      <c r="E1143" s="20"/>
      <c r="F1143" s="20"/>
      <c r="G1143" s="20"/>
      <c r="H1143" s="20"/>
      <c r="I1143" s="20"/>
      <c r="J1143" s="20"/>
      <c r="K1143" s="20"/>
      <c r="L1143" s="20"/>
      <c r="M1143" s="20"/>
    </row>
  </sheetData>
  <dataValidations count="1">
    <dataValidation type="list" allowBlank="1" showInputMessage="1" showErrorMessage="1" sqref="B4:B1143" xr:uid="{C770090C-3992-4413-9FD3-4EB13DF1E0C3}">
      <formula1>"Capítulo,Partida,Mano de obra,Maquinaria,Material,Otros,Tarea,"</formula1>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D62E6C97491B649BF2BC7780E60E1B8" ma:contentTypeVersion="18" ma:contentTypeDescription="Crear nuevo documento." ma:contentTypeScope="" ma:versionID="e8b8a9f8cd44768665d39a9b3a2e760d">
  <xsd:schema xmlns:xsd="http://www.w3.org/2001/XMLSchema" xmlns:xs="http://www.w3.org/2001/XMLSchema" xmlns:p="http://schemas.microsoft.com/office/2006/metadata/properties" xmlns:ns2="c2767bf6-7186-4ebd-843a-952ea49a01da" xmlns:ns3="3939a6f6-fdad-47a3-96fb-7f128f57f16d" targetNamespace="http://schemas.microsoft.com/office/2006/metadata/properties" ma:root="true" ma:fieldsID="ede00a1797a554ed9381ced204fc4040" ns2:_="" ns3:_="">
    <xsd:import namespace="c2767bf6-7186-4ebd-843a-952ea49a01da"/>
    <xsd:import namespace="3939a6f6-fdad-47a3-96fb-7f128f57f16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767bf6-7186-4ebd-843a-952ea49a01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3d8d06ab-140a-419a-9bf2-61093765db43"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39a6f6-fdad-47a3-96fb-7f128f57f16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8a5d60c-4042-4d8d-9a1a-71e99716b860}" ma:internalName="TaxCatchAll" ma:showField="CatchAllData" ma:web="3939a6f6-fdad-47a3-96fb-7f128f57f16d">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939a6f6-fdad-47a3-96fb-7f128f57f16d" xsi:nil="true"/>
    <lcf76f155ced4ddcb4097134ff3c332f xmlns="c2767bf6-7186-4ebd-843a-952ea49a01d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FC71BA5-99BE-4624-A4FF-66546535C9A3}"/>
</file>

<file path=customXml/itemProps2.xml><?xml version="1.0" encoding="utf-8"?>
<ds:datastoreItem xmlns:ds="http://schemas.openxmlformats.org/officeDocument/2006/customXml" ds:itemID="{6793A128-025F-4ED7-89E5-B4C4AA8EBDEF}"/>
</file>

<file path=customXml/itemProps3.xml><?xml version="1.0" encoding="utf-8"?>
<ds:datastoreItem xmlns:ds="http://schemas.openxmlformats.org/officeDocument/2006/customXml" ds:itemID="{4DC88BE1-DBF0-4941-ADC8-54DA2FF2C86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Leire Ansotegi</dc:creator>
  <cp:lastModifiedBy>Pablo Flandes ObrasYugo</cp:lastModifiedBy>
  <dcterms:created xsi:type="dcterms:W3CDTF">2025-12-22T10:57:16Z</dcterms:created>
  <dcterms:modified xsi:type="dcterms:W3CDTF">2026-01-15T10:42:40Z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0x0101005D62E6C97491B649BF2BC7780E60E1B8</vt:lpwstr>
  </property>
</Properties>
</file>