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BAU3\2026\268779\02 - Docu - Estudio economico\Cliente\20260115_enviado OFERTA\"/>
    </mc:Choice>
  </mc:AlternateContent>
  <bookViews>
    <workbookView xWindow="0" yWindow="0" windowWidth="28800" windowHeight="139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3" i="1" l="1"/>
  <c r="F323" i="1"/>
  <c r="G319" i="1"/>
  <c r="G321" i="1"/>
  <c r="E319" i="1"/>
  <c r="F319" i="1"/>
  <c r="F321" i="1"/>
  <c r="G320" i="1"/>
  <c r="G315" i="1"/>
  <c r="G317" i="1"/>
  <c r="E315" i="1"/>
  <c r="F315" i="1"/>
  <c r="F317" i="1"/>
  <c r="G316" i="1"/>
  <c r="G289" i="1"/>
  <c r="G313" i="1"/>
  <c r="E289" i="1"/>
  <c r="F289" i="1"/>
  <c r="F313" i="1"/>
  <c r="G301" i="1"/>
  <c r="G311" i="1"/>
  <c r="E301" i="1"/>
  <c r="F301" i="1"/>
  <c r="F311" i="1"/>
  <c r="G310" i="1"/>
  <c r="G309" i="1"/>
  <c r="G308" i="1"/>
  <c r="G307" i="1"/>
  <c r="G306" i="1"/>
  <c r="G305" i="1"/>
  <c r="G304" i="1"/>
  <c r="G303" i="1"/>
  <c r="G302" i="1"/>
  <c r="G290" i="1"/>
  <c r="G299" i="1"/>
  <c r="E290" i="1"/>
  <c r="F290" i="1"/>
  <c r="F299" i="1"/>
  <c r="G298" i="1"/>
  <c r="G297" i="1"/>
  <c r="G296" i="1"/>
  <c r="G295" i="1"/>
  <c r="G294" i="1"/>
  <c r="G293" i="1"/>
  <c r="G292" i="1"/>
  <c r="G291" i="1"/>
  <c r="G134" i="1"/>
  <c r="G287" i="1"/>
  <c r="E134" i="1"/>
  <c r="F134" i="1"/>
  <c r="F287" i="1"/>
  <c r="G265" i="1"/>
  <c r="G285" i="1"/>
  <c r="E265" i="1"/>
  <c r="F265" i="1"/>
  <c r="F285" i="1"/>
  <c r="G273" i="1"/>
  <c r="G283" i="1"/>
  <c r="E273" i="1"/>
  <c r="F273" i="1"/>
  <c r="F283" i="1"/>
  <c r="G282" i="1"/>
  <c r="G281" i="1"/>
  <c r="G280" i="1"/>
  <c r="G279" i="1"/>
  <c r="G278" i="1"/>
  <c r="G277" i="1"/>
  <c r="G276" i="1"/>
  <c r="G275" i="1"/>
  <c r="G274" i="1"/>
  <c r="G266" i="1"/>
  <c r="G271" i="1"/>
  <c r="E266" i="1"/>
  <c r="F266" i="1"/>
  <c r="F271" i="1"/>
  <c r="G270" i="1"/>
  <c r="G269" i="1"/>
  <c r="G268" i="1"/>
  <c r="G267" i="1"/>
  <c r="G208" i="1"/>
  <c r="G263" i="1"/>
  <c r="E208" i="1"/>
  <c r="F208" i="1"/>
  <c r="F263" i="1"/>
  <c r="G256" i="1"/>
  <c r="G261" i="1"/>
  <c r="E256" i="1"/>
  <c r="F256" i="1"/>
  <c r="F261" i="1"/>
  <c r="G260" i="1"/>
  <c r="G259" i="1"/>
  <c r="G258" i="1"/>
  <c r="G257" i="1"/>
  <c r="G252" i="1"/>
  <c r="G254" i="1"/>
  <c r="E252" i="1"/>
  <c r="F252" i="1"/>
  <c r="F254" i="1"/>
  <c r="G253" i="1"/>
  <c r="G248" i="1"/>
  <c r="G250" i="1"/>
  <c r="E248" i="1"/>
  <c r="F248" i="1"/>
  <c r="F250" i="1"/>
  <c r="G249" i="1"/>
  <c r="G240" i="1"/>
  <c r="G246" i="1"/>
  <c r="E240" i="1"/>
  <c r="F240" i="1"/>
  <c r="F246" i="1"/>
  <c r="G245" i="1"/>
  <c r="G244" i="1"/>
  <c r="G243" i="1"/>
  <c r="G242" i="1"/>
  <c r="G241" i="1"/>
  <c r="G218" i="1"/>
  <c r="G238" i="1"/>
  <c r="E218" i="1"/>
  <c r="F218" i="1"/>
  <c r="F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09" i="1"/>
  <c r="G216" i="1"/>
  <c r="E209" i="1"/>
  <c r="F209" i="1"/>
  <c r="F216" i="1"/>
  <c r="G215" i="1"/>
  <c r="G214" i="1"/>
  <c r="G213" i="1"/>
  <c r="G212" i="1"/>
  <c r="G211" i="1"/>
  <c r="G210" i="1"/>
  <c r="G174" i="1"/>
  <c r="G206" i="1"/>
  <c r="E174" i="1"/>
  <c r="F174" i="1"/>
  <c r="F206" i="1"/>
  <c r="G201" i="1"/>
  <c r="G204" i="1"/>
  <c r="E201" i="1"/>
  <c r="F201" i="1"/>
  <c r="F204" i="1"/>
  <c r="G203" i="1"/>
  <c r="G202" i="1"/>
  <c r="G194" i="1"/>
  <c r="G199" i="1"/>
  <c r="E194" i="1"/>
  <c r="F194" i="1"/>
  <c r="F199" i="1"/>
  <c r="G198" i="1"/>
  <c r="G197" i="1"/>
  <c r="G196" i="1"/>
  <c r="G195" i="1"/>
  <c r="G181" i="1"/>
  <c r="G192" i="1"/>
  <c r="E181" i="1"/>
  <c r="F181" i="1"/>
  <c r="F192" i="1"/>
  <c r="G191" i="1"/>
  <c r="G190" i="1"/>
  <c r="G189" i="1"/>
  <c r="G188" i="1"/>
  <c r="G187" i="1"/>
  <c r="G186" i="1"/>
  <c r="G185" i="1"/>
  <c r="G184" i="1"/>
  <c r="G183" i="1"/>
  <c r="G182" i="1"/>
  <c r="G175" i="1"/>
  <c r="G179" i="1"/>
  <c r="E175" i="1"/>
  <c r="F175" i="1"/>
  <c r="F179" i="1"/>
  <c r="G178" i="1"/>
  <c r="G177" i="1"/>
  <c r="G176" i="1"/>
  <c r="G135" i="1"/>
  <c r="G172" i="1"/>
  <c r="E135" i="1"/>
  <c r="F135" i="1"/>
  <c r="F172" i="1"/>
  <c r="G141" i="1"/>
  <c r="G170" i="1"/>
  <c r="E141" i="1"/>
  <c r="F141" i="1"/>
  <c r="F170" i="1"/>
  <c r="G165" i="1"/>
  <c r="G168" i="1"/>
  <c r="E165" i="1"/>
  <c r="F165" i="1"/>
  <c r="F168" i="1"/>
  <c r="G167" i="1"/>
  <c r="G166" i="1"/>
  <c r="G158" i="1"/>
  <c r="G163" i="1"/>
  <c r="E158" i="1"/>
  <c r="F158" i="1"/>
  <c r="F163" i="1"/>
  <c r="G162" i="1"/>
  <c r="G161" i="1"/>
  <c r="G160" i="1"/>
  <c r="G159" i="1"/>
  <c r="G148" i="1"/>
  <c r="G156" i="1"/>
  <c r="E148" i="1"/>
  <c r="F148" i="1"/>
  <c r="F156" i="1"/>
  <c r="G155" i="1"/>
  <c r="G154" i="1"/>
  <c r="G153" i="1"/>
  <c r="G152" i="1"/>
  <c r="G151" i="1"/>
  <c r="G150" i="1"/>
  <c r="G149" i="1"/>
  <c r="G142" i="1"/>
  <c r="G146" i="1"/>
  <c r="E142" i="1"/>
  <c r="F142" i="1"/>
  <c r="F146" i="1"/>
  <c r="G145" i="1"/>
  <c r="G144" i="1"/>
  <c r="G143" i="1"/>
  <c r="G136" i="1"/>
  <c r="G139" i="1"/>
  <c r="E136" i="1"/>
  <c r="F136" i="1"/>
  <c r="F139" i="1"/>
  <c r="G138" i="1"/>
  <c r="G137" i="1"/>
  <c r="G4" i="1"/>
  <c r="G132" i="1"/>
  <c r="E4" i="1"/>
  <c r="F4" i="1"/>
  <c r="F132" i="1"/>
  <c r="G128" i="1"/>
  <c r="G130" i="1"/>
  <c r="E128" i="1"/>
  <c r="F128" i="1"/>
  <c r="F130" i="1"/>
  <c r="G129" i="1"/>
  <c r="G104" i="1"/>
  <c r="G126" i="1"/>
  <c r="E104" i="1"/>
  <c r="F104" i="1"/>
  <c r="F126" i="1"/>
  <c r="G120" i="1"/>
  <c r="G124" i="1"/>
  <c r="E120" i="1"/>
  <c r="F120" i="1"/>
  <c r="F124" i="1"/>
  <c r="G123" i="1"/>
  <c r="G122" i="1"/>
  <c r="G121" i="1"/>
  <c r="G105" i="1"/>
  <c r="G118" i="1"/>
  <c r="E105" i="1"/>
  <c r="F105" i="1"/>
  <c r="F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85" i="1"/>
  <c r="G102" i="1"/>
  <c r="E85" i="1"/>
  <c r="F85" i="1"/>
  <c r="F102" i="1"/>
  <c r="G93" i="1"/>
  <c r="G100" i="1"/>
  <c r="E93" i="1"/>
  <c r="F93" i="1"/>
  <c r="F100" i="1"/>
  <c r="G99" i="1"/>
  <c r="G98" i="1"/>
  <c r="G97" i="1"/>
  <c r="G96" i="1"/>
  <c r="G95" i="1"/>
  <c r="G94" i="1"/>
  <c r="G86" i="1"/>
  <c r="G91" i="1"/>
  <c r="E86" i="1"/>
  <c r="F86" i="1"/>
  <c r="F91" i="1"/>
  <c r="G90" i="1"/>
  <c r="G89" i="1"/>
  <c r="G88" i="1"/>
  <c r="G87" i="1"/>
  <c r="G80" i="1"/>
  <c r="G83" i="1"/>
  <c r="E80" i="1"/>
  <c r="F80" i="1"/>
  <c r="F83" i="1"/>
  <c r="G82" i="1"/>
  <c r="G81" i="1"/>
  <c r="G31" i="1"/>
  <c r="G78" i="1"/>
  <c r="E31" i="1"/>
  <c r="F31" i="1"/>
  <c r="F78" i="1"/>
  <c r="G72" i="1"/>
  <c r="G76" i="1"/>
  <c r="E72" i="1"/>
  <c r="F72" i="1"/>
  <c r="F76" i="1"/>
  <c r="G75" i="1"/>
  <c r="G74" i="1"/>
  <c r="G73" i="1"/>
  <c r="G61" i="1"/>
  <c r="G70" i="1"/>
  <c r="E61" i="1"/>
  <c r="F61" i="1"/>
  <c r="F70" i="1"/>
  <c r="G69" i="1"/>
  <c r="G68" i="1"/>
  <c r="G67" i="1"/>
  <c r="G66" i="1"/>
  <c r="G65" i="1"/>
  <c r="G64" i="1"/>
  <c r="G63" i="1"/>
  <c r="G62" i="1"/>
  <c r="G49" i="1"/>
  <c r="G59" i="1"/>
  <c r="E49" i="1"/>
  <c r="F49" i="1"/>
  <c r="F59" i="1"/>
  <c r="G58" i="1"/>
  <c r="G57" i="1"/>
  <c r="G56" i="1"/>
  <c r="G55" i="1"/>
  <c r="G54" i="1"/>
  <c r="G53" i="1"/>
  <c r="G52" i="1"/>
  <c r="G51" i="1"/>
  <c r="G50" i="1"/>
  <c r="G32" i="1"/>
  <c r="G47" i="1"/>
  <c r="E32" i="1"/>
  <c r="F32" i="1"/>
  <c r="F47" i="1"/>
  <c r="G37" i="1"/>
  <c r="G45" i="1"/>
  <c r="E37" i="1"/>
  <c r="F37" i="1"/>
  <c r="F45" i="1"/>
  <c r="G44" i="1"/>
  <c r="G43" i="1"/>
  <c r="G42" i="1"/>
  <c r="G41" i="1"/>
  <c r="G40" i="1"/>
  <c r="G39" i="1"/>
  <c r="G38" i="1"/>
  <c r="G33" i="1"/>
  <c r="G35" i="1"/>
  <c r="E33" i="1"/>
  <c r="F33" i="1"/>
  <c r="F35" i="1"/>
  <c r="G34" i="1"/>
  <c r="G24" i="1"/>
  <c r="G29" i="1"/>
  <c r="E24" i="1"/>
  <c r="F24" i="1"/>
  <c r="F29" i="1"/>
  <c r="G28" i="1"/>
  <c r="G27" i="1"/>
  <c r="G26" i="1"/>
  <c r="G25" i="1"/>
  <c r="G11" i="1"/>
  <c r="G22" i="1"/>
  <c r="E11" i="1"/>
  <c r="F11" i="1"/>
  <c r="F22" i="1"/>
  <c r="G16" i="1"/>
  <c r="G20" i="1"/>
  <c r="E16" i="1"/>
  <c r="F16" i="1"/>
  <c r="F20" i="1"/>
  <c r="G19" i="1"/>
  <c r="G18" i="1"/>
  <c r="G17" i="1"/>
  <c r="G12" i="1"/>
  <c r="G14" i="1"/>
  <c r="E12" i="1"/>
  <c r="F12" i="1"/>
  <c r="F14" i="1"/>
  <c r="G13" i="1"/>
  <c r="G5" i="1"/>
  <c r="G9" i="1"/>
  <c r="E5" i="1"/>
  <c r="F5" i="1"/>
  <c r="F9" i="1"/>
  <c r="G8" i="1"/>
  <c r="G7" i="1"/>
  <c r="G6" i="1"/>
</calcChain>
</file>

<file path=xl/sharedStrings.xml><?xml version="1.0" encoding="utf-8"?>
<sst xmlns="http://schemas.openxmlformats.org/spreadsheetml/2006/main" count="955" uniqueCount="517">
  <si>
    <t>TR24-368 ADJTENDER EROSKI FRQ. EL VELLON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</si>
  <si>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</si>
  <si>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</si>
  <si>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</si>
  <si>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</si>
  <si>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</si>
  <si>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</si>
  <si>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</si>
  <si>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</si>
  <si>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06           </t>
  </si>
  <si>
    <t>OBRA CIVIL</t>
  </si>
  <si>
    <t>Capítulo</t>
  </si>
  <si>
    <t/>
  </si>
  <si>
    <t xml:space="preserve">0600         </t>
  </si>
  <si>
    <t>DEMOLICIONES Y ACTUCIONES PREVIAS</t>
  </si>
  <si>
    <t xml:space="preserve">0600.01      </t>
  </si>
  <si>
    <t>APERTURA HUECOS EN FACHADA</t>
  </si>
  <si>
    <t>Partida</t>
  </si>
  <si>
    <t>m²</t>
  </si>
  <si>
    <t xml:space="preserve">0600.02      </t>
  </si>
  <si>
    <t>PICADO SOLERA</t>
  </si>
  <si>
    <t xml:space="preserve">0600.03      </t>
  </si>
  <si>
    <t>DESMONTAJE PORTON METALICO</t>
  </si>
  <si>
    <t>ud</t>
  </si>
  <si>
    <t>0600</t>
  </si>
  <si>
    <t xml:space="preserve">0601         </t>
  </si>
  <si>
    <t>EXCAVACIONES Y SOLERAS</t>
  </si>
  <si>
    <t xml:space="preserve">060101       </t>
  </si>
  <si>
    <t>EXCAVACIONES Y RELLENOS</t>
  </si>
  <si>
    <t xml:space="preserve">060101.01    </t>
  </si>
  <si>
    <t>EXCAVACIÓN Y RELLENO DE ZANJAS Y ARQUETAS</t>
  </si>
  <si>
    <t>m³</t>
  </si>
  <si>
    <t>060101</t>
  </si>
  <si>
    <t xml:space="preserve">060102       </t>
  </si>
  <si>
    <t>SOLERAS</t>
  </si>
  <si>
    <t xml:space="preserve">060102.01    </t>
  </si>
  <si>
    <t>SOLERA DE MORTERO D-400 E=8CM</t>
  </si>
  <si>
    <t xml:space="preserve">060102.02    </t>
  </si>
  <si>
    <t>MORTERO DE NIVELACION</t>
  </si>
  <si>
    <t xml:space="preserve">060102.03    </t>
  </si>
  <si>
    <t>HORMIGÓN LIMPIEZA HM-20/P/20/I</t>
  </si>
  <si>
    <t>m3</t>
  </si>
  <si>
    <t>060102</t>
  </si>
  <si>
    <t>0601</t>
  </si>
  <si>
    <t xml:space="preserve">0602         </t>
  </si>
  <si>
    <t>ESTRUCTURA METALICA</t>
  </si>
  <si>
    <t xml:space="preserve">0602.01      </t>
  </si>
  <si>
    <t>ESTRUCTURA METALICA AUXILIAR</t>
  </si>
  <si>
    <t>kg</t>
  </si>
  <si>
    <t xml:space="preserve">0602.02      </t>
  </si>
  <si>
    <t>PANEL DE NERVOMETAL</t>
  </si>
  <si>
    <t>m2</t>
  </si>
  <si>
    <t xml:space="preserve">0602.03      </t>
  </si>
  <si>
    <t>PROTECCIÓN IGNIFUGA MORTERO RF-60</t>
  </si>
  <si>
    <t xml:space="preserve">0602.04      </t>
  </si>
  <si>
    <t>PINTURA INTUMESCENTE REF-60</t>
  </si>
  <si>
    <t>0602</t>
  </si>
  <si>
    <t xml:space="preserve">0603         </t>
  </si>
  <si>
    <t>FONTANERÍA Y ALBAÑILERÍA</t>
  </si>
  <si>
    <t xml:space="preserve">060301       </t>
  </si>
  <si>
    <t>FONTANERIA</t>
  </si>
  <si>
    <t xml:space="preserve">06030101     </t>
  </si>
  <si>
    <t>APARATOS SANITARIOS</t>
  </si>
  <si>
    <t xml:space="preserve">06030101.01  </t>
  </si>
  <si>
    <t>GRIFO FREGADERO/LAVABO PEDAL</t>
  </si>
  <si>
    <t>06030101</t>
  </si>
  <si>
    <t xml:space="preserve">06030102     </t>
  </si>
  <si>
    <t>ABASTECIMIENTO</t>
  </si>
  <si>
    <t xml:space="preserve">06030102.01  </t>
  </si>
  <si>
    <t>INSTALACION AGUA FRIA Y CALIENTE PUNTO CALIENTE PAN</t>
  </si>
  <si>
    <t xml:space="preserve">06030102.02  </t>
  </si>
  <si>
    <t>TUBERIA DE COBRE 13/15 o PEX DN16</t>
  </si>
  <si>
    <t>ml</t>
  </si>
  <si>
    <t xml:space="preserve">06030102.03  </t>
  </si>
  <si>
    <t>TUBERIA DE COBRE 16/18 o PEX DN18</t>
  </si>
  <si>
    <t xml:space="preserve">06030102.04  </t>
  </si>
  <si>
    <t>TUBERIA DE COBRE 20/22 o PEX DN20</t>
  </si>
  <si>
    <t xml:space="preserve">06030102.05  </t>
  </si>
  <si>
    <t>TERMO ELECTRICO DE 50 L.</t>
  </si>
  <si>
    <t xml:space="preserve">06030102.06  </t>
  </si>
  <si>
    <t>VÁLVULA CORTE LATÓN 3/4" 20mm</t>
  </si>
  <si>
    <t xml:space="preserve">06030102.07  </t>
  </si>
  <si>
    <t>CONTADOR DE AGUA DN-32 (abast)</t>
  </si>
  <si>
    <t>06030102</t>
  </si>
  <si>
    <t>060301</t>
  </si>
  <si>
    <t xml:space="preserve">060302       </t>
  </si>
  <si>
    <t>SANEAMIENTO</t>
  </si>
  <si>
    <t xml:space="preserve">060302.01    </t>
  </si>
  <si>
    <t>COLECTOR DN 50 MM PVC SERIE C</t>
  </si>
  <si>
    <t xml:space="preserve">060302.02    </t>
  </si>
  <si>
    <t>COLECTOR DN 90 MM PVC SERIE C</t>
  </si>
  <si>
    <t xml:space="preserve">060302.03    </t>
  </si>
  <si>
    <t>COLECTOR DN 125 MM PVC SERIE C</t>
  </si>
  <si>
    <t xml:space="preserve">060302.04    </t>
  </si>
  <si>
    <t>MANGUETON CONEXION MUEBLES FRIO, CAMARAS Y FREG.</t>
  </si>
  <si>
    <t xml:space="preserve">060302.05    </t>
  </si>
  <si>
    <t>DESAGÜE DE TERMO</t>
  </si>
  <si>
    <t xml:space="preserve">060302.06    </t>
  </si>
  <si>
    <t>ARQUETA REGISTRO 40x40cm</t>
  </si>
  <si>
    <t xml:space="preserve">060302.07    </t>
  </si>
  <si>
    <t>SUMIDERO SIFONICO INOX</t>
  </si>
  <si>
    <t xml:space="preserve">060302.08    </t>
  </si>
  <si>
    <t>ENTRONQUE A ARQUETAS EXISTENTE</t>
  </si>
  <si>
    <t xml:space="preserve">060302.09    </t>
  </si>
  <si>
    <t>CONEXIÓN A RED EXISTENTE</t>
  </si>
  <si>
    <t>060302</t>
  </si>
  <si>
    <t xml:space="preserve">060303       </t>
  </si>
  <si>
    <t>ALBAÑILERÍA</t>
  </si>
  <si>
    <t xml:space="preserve">060303.01    </t>
  </si>
  <si>
    <t>MURO BL. HGÓN. GRIS. 40x20x10</t>
  </si>
  <si>
    <t xml:space="preserve">060303.02    </t>
  </si>
  <si>
    <t>MURO BL. HGÓN. GRIS. 40x20x20 HUECOS FACHADA</t>
  </si>
  <si>
    <t xml:space="preserve">060303.03    </t>
  </si>
  <si>
    <t>APERTURA DE HUECOS</t>
  </si>
  <si>
    <t xml:space="preserve">060303.04    </t>
  </si>
  <si>
    <t>TABIQUE CARTON YESO HIDROFUGO</t>
  </si>
  <si>
    <t xml:space="preserve">060303.05    </t>
  </si>
  <si>
    <t>TRASDOS CON AISLAMIENTO PAREDES</t>
  </si>
  <si>
    <t xml:space="preserve">060303.06    </t>
  </si>
  <si>
    <t>HORNACINA PCI CONTADORES</t>
  </si>
  <si>
    <t xml:space="preserve">060303.07    </t>
  </si>
  <si>
    <t>TRASDOSADO CARTÓN-YESO (15+20)</t>
  </si>
  <si>
    <t xml:space="preserve">060303.08    </t>
  </si>
  <si>
    <t>REPARACIÓN DE REVESTIMIENTO DE MORTERO CON DEFECTOS SUPERF.C/MOR</t>
  </si>
  <si>
    <t>060303</t>
  </si>
  <si>
    <t xml:space="preserve">060304       </t>
  </si>
  <si>
    <t>REVESTIMIENTOS</t>
  </si>
  <si>
    <t xml:space="preserve">060304.01    </t>
  </si>
  <si>
    <t>ENFOSCADO FRATASADO 20MM.  P. VERTICALES</t>
  </si>
  <si>
    <t xml:space="preserve">060304.02    </t>
  </si>
  <si>
    <t>ENFOSCADO, MAESTREADO y TALOCHADO MORTERO HIDROFUGO EN EXTERIORE</t>
  </si>
  <si>
    <t xml:space="preserve">060304.03    </t>
  </si>
  <si>
    <t>ENLUCIDO DE YESO PROYECTADO</t>
  </si>
  <si>
    <t>060304</t>
  </si>
  <si>
    <t>0603</t>
  </si>
  <si>
    <t xml:space="preserve">0604         </t>
  </si>
  <si>
    <t>SOLADOS</t>
  </si>
  <si>
    <t xml:space="preserve">0604.01      </t>
  </si>
  <si>
    <t>RODAPIÉ CERÁMICO 8X33CM.</t>
  </si>
  <si>
    <t xml:space="preserve">0604.02      </t>
  </si>
  <si>
    <t>SOLADO BALDOSA ANTIDESLIZANTE (C2) PAMESA ARRECIFE EROSKI 60x60</t>
  </si>
  <si>
    <t>0604</t>
  </si>
  <si>
    <t xml:space="preserve">0605         </t>
  </si>
  <si>
    <t>CARPINTERIA Y CERRAJERIA</t>
  </si>
  <si>
    <t xml:space="preserve">060501       </t>
  </si>
  <si>
    <t>CARPINTERIA DE MADERA</t>
  </si>
  <si>
    <t xml:space="preserve">060501.01    </t>
  </si>
  <si>
    <t>PUERTA MAD. 0,825x2,03 LACADA</t>
  </si>
  <si>
    <t xml:space="preserve">060501.02    </t>
  </si>
  <si>
    <t>PUERTA MAD. 0,925x2,03 LACADA</t>
  </si>
  <si>
    <t xml:space="preserve">060501.03    </t>
  </si>
  <si>
    <t>TOPE DE PUERTA</t>
  </si>
  <si>
    <t xml:space="preserve">060501.04    </t>
  </si>
  <si>
    <t>PANEL VINILICO CON CANTONERAS</t>
  </si>
  <si>
    <t>060501</t>
  </si>
  <si>
    <t xml:space="preserve">060502       </t>
  </si>
  <si>
    <t>CARPINTERIA METALICA</t>
  </si>
  <si>
    <t xml:space="preserve">060502.01    </t>
  </si>
  <si>
    <t>PUERTA AUTOMÁTICA DE APERTURA CORREDERA</t>
  </si>
  <si>
    <t xml:space="preserve">060502.02    </t>
  </si>
  <si>
    <t>PUERTA METALICA 2,00 x 2,20 / 2H</t>
  </si>
  <si>
    <t xml:space="preserve">060502.03    </t>
  </si>
  <si>
    <t>PUERTA METALICA HOJA 1,00x2,20m</t>
  </si>
  <si>
    <t xml:space="preserve">060502.04    </t>
  </si>
  <si>
    <t>PERSIANA ENROLLABLE LAMAS MOTORIZADA</t>
  </si>
  <si>
    <t xml:space="preserve">060502.05    </t>
  </si>
  <si>
    <t>VENTANAL CARP. ALUMINIO / 6+6</t>
  </si>
  <si>
    <t xml:space="preserve">060502.06    </t>
  </si>
  <si>
    <t>PERFILERIA ACERO SUJECCIÓN PUERTA DE ACCESO</t>
  </si>
  <si>
    <t>060502</t>
  </si>
  <si>
    <t>0605</t>
  </si>
  <si>
    <t xml:space="preserve">0607         </t>
  </si>
  <si>
    <t>PINTURA Y ACABADOS</t>
  </si>
  <si>
    <t xml:space="preserve">060701       </t>
  </si>
  <si>
    <t>PINTURA Y ACABADOS INT. VERT</t>
  </si>
  <si>
    <t xml:space="preserve">060701.01    </t>
  </si>
  <si>
    <t>PINTURA PLASTICA SATINADA COLOR PAREDES</t>
  </si>
  <si>
    <t xml:space="preserve">060701.02    </t>
  </si>
  <si>
    <t>PINTURA PLASTICA SATINADA PLACAS TECHOS</t>
  </si>
  <si>
    <t xml:space="preserve">060701.03    </t>
  </si>
  <si>
    <t>PINTURA ESMALTE CARPINTERÍAS METALICAS</t>
  </si>
  <si>
    <t xml:space="preserve">060701.04    </t>
  </si>
  <si>
    <t>PINTURA RESINA EPOXI SOLADO</t>
  </si>
  <si>
    <t xml:space="preserve">060701.05    </t>
  </si>
  <si>
    <t>ALICATADO METRO EQUIPE DS123250 100X200 WHITE MATT</t>
  </si>
  <si>
    <t xml:space="preserve">060701.06    </t>
  </si>
  <si>
    <t>SUM. Y COLOC. DE ESQUINERO ACERO INOXIDABLE</t>
  </si>
  <si>
    <t xml:space="preserve">060701.07    </t>
  </si>
  <si>
    <t>MEDIA CAÑA SANITARIA DE PVC SCHLÜTER-DILEX-HKW</t>
  </si>
  <si>
    <t xml:space="preserve">060701.08    </t>
  </si>
  <si>
    <t>REVESTIMIENTO TABLERO TIPO LINK FLOOR</t>
  </si>
  <si>
    <t xml:space="preserve">060701.09    </t>
  </si>
  <si>
    <t>PINTURA PLACAS DE TECHO NCS S2050-Y80R</t>
  </si>
  <si>
    <t xml:space="preserve">060701.10    </t>
  </si>
  <si>
    <t>PANEL PVC ESPUMADO IMPRESO</t>
  </si>
  <si>
    <t xml:space="preserve">060701.11    </t>
  </si>
  <si>
    <t>IMPERMEABILIZANTE PARA CUBIERTAS TECHO</t>
  </si>
  <si>
    <t xml:space="preserve">060701.12    </t>
  </si>
  <si>
    <t>PINTURA PLÁSTICA ACRÍLICA SATINADA</t>
  </si>
  <si>
    <t>060701</t>
  </si>
  <si>
    <t xml:space="preserve">060702       </t>
  </si>
  <si>
    <t>FALSOS TECHOS Y ACAB. HORIZ.</t>
  </si>
  <si>
    <t xml:space="preserve">060702.01    </t>
  </si>
  <si>
    <t>FALSO TECHO MODULAR VINILO 60x60 BLANCO PARA PINTAR</t>
  </si>
  <si>
    <t xml:space="preserve">060702.02    </t>
  </si>
  <si>
    <t>FALSO TECHO CONTINUO PLADUR</t>
  </si>
  <si>
    <t xml:space="preserve">060702.03    </t>
  </si>
  <si>
    <t>TRAMPILLA PLADUR 60x90CM</t>
  </si>
  <si>
    <t>060702</t>
  </si>
  <si>
    <t>0607</t>
  </si>
  <si>
    <t xml:space="preserve">0609         </t>
  </si>
  <si>
    <t>VARIOS</t>
  </si>
  <si>
    <t xml:space="preserve">0609.01      </t>
  </si>
  <si>
    <t>LIMPIEZA DE OBRA</t>
  </si>
  <si>
    <t>h</t>
  </si>
  <si>
    <t>0609</t>
  </si>
  <si>
    <t>06</t>
  </si>
  <si>
    <t xml:space="preserve">07           </t>
  </si>
  <si>
    <t>INSTALACIONES</t>
  </si>
  <si>
    <t xml:space="preserve">0701         </t>
  </si>
  <si>
    <t>VENTILACION Y CLIMATIZACION</t>
  </si>
  <si>
    <t xml:space="preserve">070101       </t>
  </si>
  <si>
    <t>CLIMATIZACION</t>
  </si>
  <si>
    <t xml:space="preserve">070101.02    </t>
  </si>
  <si>
    <t>UNIDAD EXTERIOR AIRE ACONDICIONADO 27kW</t>
  </si>
  <si>
    <t xml:space="preserve">070101.03    </t>
  </si>
  <si>
    <t>CASETTE EMPOTRABLE 4 VIAS 8 kW</t>
  </si>
  <si>
    <t>070101</t>
  </si>
  <si>
    <t xml:space="preserve">070102       </t>
  </si>
  <si>
    <t>VENTILACION - EXTRACCION</t>
  </si>
  <si>
    <t xml:space="preserve">07010201     </t>
  </si>
  <si>
    <t>MAQUINARIA VENTILACION</t>
  </si>
  <si>
    <t xml:space="preserve">07010201.01  </t>
  </si>
  <si>
    <t>UNIDAD VENTILACIÓN DE CVB 270/270N</t>
  </si>
  <si>
    <t xml:space="preserve">07010201.02  </t>
  </si>
  <si>
    <t>UNIDAD VENTILACIÓN DE CVB 180/180N</t>
  </si>
  <si>
    <t xml:space="preserve">07010201.03  </t>
  </si>
  <si>
    <t>RECUPERADOR LUYMAR UR-1800</t>
  </si>
  <si>
    <t>07010201</t>
  </si>
  <si>
    <t xml:space="preserve">07010202     </t>
  </si>
  <si>
    <t>CONDUCTOS</t>
  </si>
  <si>
    <t xml:space="preserve">07010202.01  </t>
  </si>
  <si>
    <t>TUBERIA FLEX. ALUM. ø125 mm</t>
  </si>
  <si>
    <t xml:space="preserve">07010202.02  </t>
  </si>
  <si>
    <t>CONDUCTO CIRCULAR DE CHAPA D=160 mm</t>
  </si>
  <si>
    <t xml:space="preserve">07010202.023 </t>
  </si>
  <si>
    <t>CONDUCTO CIRCULAR DE CHAPA D=200 mm</t>
  </si>
  <si>
    <t xml:space="preserve">07010202.04  </t>
  </si>
  <si>
    <t>CONDUCTO CIRCULAR DE CHAPA D=250 mm</t>
  </si>
  <si>
    <t xml:space="preserve">07010202.05  </t>
  </si>
  <si>
    <t>CONDUCTO CIRCULAR DE CHAPA D=300 mm</t>
  </si>
  <si>
    <t xml:space="preserve">07010202.06  </t>
  </si>
  <si>
    <t>CONDUCTO CIRCULAR DE CHAPA D=350 mm</t>
  </si>
  <si>
    <t xml:space="preserve">07010202.07  </t>
  </si>
  <si>
    <t>CONDUCTO CLIMAVER NETO</t>
  </si>
  <si>
    <t>07010202</t>
  </si>
  <si>
    <t xml:space="preserve">07010203     </t>
  </si>
  <si>
    <t>ELEMENTOS DE DIFUSION</t>
  </si>
  <si>
    <t xml:space="preserve">07010203.01  </t>
  </si>
  <si>
    <t>REJILLA INTEMPERIE</t>
  </si>
  <si>
    <t xml:space="preserve">07010203.02  </t>
  </si>
  <si>
    <t>REJILLA EXTRACCIÓN 225x125 mm</t>
  </si>
  <si>
    <t xml:space="preserve">07010203.03  </t>
  </si>
  <si>
    <t>REJILLA EXTRACCIÓN 325x225 mm</t>
  </si>
  <si>
    <t xml:space="preserve">07010203.04  </t>
  </si>
  <si>
    <t>REJILLA EXTRACCIÓN 600x600 mm</t>
  </si>
  <si>
    <t>07010203</t>
  </si>
  <si>
    <t xml:space="preserve">07010204     </t>
  </si>
  <si>
    <t xml:space="preserve">07010204.01  </t>
  </si>
  <si>
    <t>SONDA DE TEMPERATURA</t>
  </si>
  <si>
    <t xml:space="preserve">07010204.02  </t>
  </si>
  <si>
    <t>LEGALIZACIÓN INSTALACION</t>
  </si>
  <si>
    <t>07010204</t>
  </si>
  <si>
    <t>070102</t>
  </si>
  <si>
    <t>0701</t>
  </si>
  <si>
    <t xml:space="preserve">0702         </t>
  </si>
  <si>
    <t>PROTECCION CONTRA INCENDIOS</t>
  </si>
  <si>
    <t xml:space="preserve">070203       </t>
  </si>
  <si>
    <t>EXTINTORES PORTATILES</t>
  </si>
  <si>
    <t xml:space="preserve">070203.01    </t>
  </si>
  <si>
    <t>EXTINTOR MANUAL POLVO POLIV. ABC 6KG</t>
  </si>
  <si>
    <t xml:space="preserve">070203.02    </t>
  </si>
  <si>
    <t>EXTINTOR MANUAL DE DIÓXIDO DE CARBONO 5 KG</t>
  </si>
  <si>
    <t xml:space="preserve">070203.03    </t>
  </si>
  <si>
    <t>SOPORTE EXTINTOR</t>
  </si>
  <si>
    <t>070203</t>
  </si>
  <si>
    <t xml:space="preserve">070204       </t>
  </si>
  <si>
    <t>BOCAS DE INCENDIOS EQUIPADAS</t>
  </si>
  <si>
    <t xml:space="preserve">070204.01    </t>
  </si>
  <si>
    <t>BOCA DE INCENDIO EQUIPADA BIE-25 INOX+ARMARIO EXTINTOR</t>
  </si>
  <si>
    <t xml:space="preserve">070204.02    </t>
  </si>
  <si>
    <t>BOCA DE INCENDIO EQUIPADA BIE-25</t>
  </si>
  <si>
    <t xml:space="preserve">070204.03    </t>
  </si>
  <si>
    <t>TUBERÍA AESS UNE EN 10255 2 1/2" N/P</t>
  </si>
  <si>
    <t xml:space="preserve">070204.04    </t>
  </si>
  <si>
    <t>TUBERÍA AESS UNE EN 10255 2" N/P</t>
  </si>
  <si>
    <t xml:space="preserve">070204.05    </t>
  </si>
  <si>
    <t>TUBERÍA AESS UNE EN 10255 1 1/2" N/P</t>
  </si>
  <si>
    <t xml:space="preserve">070204.06    </t>
  </si>
  <si>
    <t>TUBERÍA AESS UNE EN 10255 1 1/4" N/P</t>
  </si>
  <si>
    <t xml:space="preserve">070204.07    </t>
  </si>
  <si>
    <t>DETECTOR DE FLUJO</t>
  </si>
  <si>
    <t xml:space="preserve">070204.08    </t>
  </si>
  <si>
    <t>MANOMETRO  DIAM. 100</t>
  </si>
  <si>
    <t xml:space="preserve">070204.09    </t>
  </si>
  <si>
    <t>VÁLVULA MARIPOSA DE 2 1/2"</t>
  </si>
  <si>
    <t xml:space="preserve">070204.10    </t>
  </si>
  <si>
    <t>ARMARIO CONTADOR</t>
  </si>
  <si>
    <t>070204</t>
  </si>
  <si>
    <t xml:space="preserve">070208       </t>
  </si>
  <si>
    <t>SEÑALIZACION</t>
  </si>
  <si>
    <t xml:space="preserve">070208.00    </t>
  </si>
  <si>
    <t>NOTA:</t>
  </si>
  <si>
    <t xml:space="preserve">070208.02    </t>
  </si>
  <si>
    <t>PLACA SEÑALIZACIÓN EXTINTOR</t>
  </si>
  <si>
    <t xml:space="preserve">070208.03    </t>
  </si>
  <si>
    <t>PLACA SEÑALIZACIÓN BIE</t>
  </si>
  <si>
    <t xml:space="preserve">070208.04    </t>
  </si>
  <si>
    <t>PLACA SEÑALIZACIÓN</t>
  </si>
  <si>
    <t>070208</t>
  </si>
  <si>
    <t xml:space="preserve">070211       </t>
  </si>
  <si>
    <t>LEGALIZACIÓN PCI</t>
  </si>
  <si>
    <t xml:space="preserve">070211.01    </t>
  </si>
  <si>
    <t xml:space="preserve">070211.02    </t>
  </si>
  <si>
    <t>CERTIFICADO</t>
  </si>
  <si>
    <t>070211</t>
  </si>
  <si>
    <t>0702</t>
  </si>
  <si>
    <t xml:space="preserve">0705         </t>
  </si>
  <si>
    <t>ELECTRICIDAD</t>
  </si>
  <si>
    <t xml:space="preserve">070501       </t>
  </si>
  <si>
    <t>ILUMINACION</t>
  </si>
  <si>
    <t xml:space="preserve">070501.01B   </t>
  </si>
  <si>
    <t>INST. LUMINARIA LINEAL SV+CARRIL 1500 mm</t>
  </si>
  <si>
    <t xml:space="preserve">070501.02B   </t>
  </si>
  <si>
    <t>INST. LUMINARIA LED ESTANCA</t>
  </si>
  <si>
    <t xml:space="preserve">070501.03B   </t>
  </si>
  <si>
    <t>INST. LUMINARIA LED 60x60</t>
  </si>
  <si>
    <t xml:space="preserve">070501.04B   </t>
  </si>
  <si>
    <t>INST. FOCO/PROYECTOR EN CARRIL</t>
  </si>
  <si>
    <t xml:space="preserve">070501.05B   </t>
  </si>
  <si>
    <t>INST. DOWNLIGHT</t>
  </si>
  <si>
    <t xml:space="preserve">070501.07B   </t>
  </si>
  <si>
    <t>INST. LUMINARIA EMERGENCIA</t>
  </si>
  <si>
    <t>070501</t>
  </si>
  <si>
    <t xml:space="preserve">070502       </t>
  </si>
  <si>
    <t>FUERZA</t>
  </si>
  <si>
    <t xml:space="preserve">070502.02    </t>
  </si>
  <si>
    <t>DERIVACION INDIVIDUAL A CGBT</t>
  </si>
  <si>
    <t xml:space="preserve">070502.03    </t>
  </si>
  <si>
    <t>CUADRO GENERAL DE MANDO Y PROTECCION</t>
  </si>
  <si>
    <t xml:space="preserve">070502.04    </t>
  </si>
  <si>
    <t>BATERÍA DE CONDENSADORES INSTALACIÓN HASTA 25 KVAR</t>
  </si>
  <si>
    <t xml:space="preserve">070502.05    </t>
  </si>
  <si>
    <t>CUADRO DE ENCENDIDOS</t>
  </si>
  <si>
    <t xml:space="preserve">070502.06    </t>
  </si>
  <si>
    <t>ENCENDIDO LLAVE ENTRADA TIENDA</t>
  </si>
  <si>
    <t xml:space="preserve">070502.07    </t>
  </si>
  <si>
    <t>CABLE DE COBRE TIPO RZ1-K (AS) 2(1X1,5)+T</t>
  </si>
  <si>
    <t xml:space="preserve">070502.08    </t>
  </si>
  <si>
    <t>CABLE DE COBRE TIPO RZ1-K (AS) 2(1X2,5)+T</t>
  </si>
  <si>
    <t xml:space="preserve">070502.09    </t>
  </si>
  <si>
    <t>CABLE DE COBRE TIPO RZ1-K (AS) 4(1X2,5)+T</t>
  </si>
  <si>
    <t xml:space="preserve">070502.10    </t>
  </si>
  <si>
    <t>CABLE DE COBRE TIPO RZ1-K (AS) 4(1X6)+T</t>
  </si>
  <si>
    <t xml:space="preserve">070502.11    </t>
  </si>
  <si>
    <t>CABLE DE COBRE TIPO RZ1-K (AS) 4(1X16)+T</t>
  </si>
  <si>
    <t xml:space="preserve">070502.12    </t>
  </si>
  <si>
    <t>TOMA DE CORRIENTE MONOFASICO 16 A</t>
  </si>
  <si>
    <t xml:space="preserve">070502.13    </t>
  </si>
  <si>
    <t>BASE DE ENCHUFE MULTIPLE RED</t>
  </si>
  <si>
    <t xml:space="preserve">070502.14    </t>
  </si>
  <si>
    <t>BASE DE ENCHUFE MULTIPLE SAI</t>
  </si>
  <si>
    <t xml:space="preserve">070502.15    </t>
  </si>
  <si>
    <t>TOMA DE CORRIENTE TRIFÁSICA ZETAC</t>
  </si>
  <si>
    <t xml:space="preserve">070502.16    </t>
  </si>
  <si>
    <t>PUNTO DE LUZ INTERRUPTOR</t>
  </si>
  <si>
    <t xml:space="preserve">070502.17    </t>
  </si>
  <si>
    <t>PUNTO DE FUERZA</t>
  </si>
  <si>
    <t xml:space="preserve">070502.18    </t>
  </si>
  <si>
    <t>DET PRESENCIA</t>
  </si>
  <si>
    <t xml:space="preserve">070502.19    </t>
  </si>
  <si>
    <t>LEGALIZACION INSTALACIÓN ELÉCTRICA</t>
  </si>
  <si>
    <t xml:space="preserve">070502.20    </t>
  </si>
  <si>
    <t>CONEXION SAI Y BY PASS</t>
  </si>
  <si>
    <t>070502</t>
  </si>
  <si>
    <t xml:space="preserve">070503       </t>
  </si>
  <si>
    <t>CANALIZACIONES</t>
  </si>
  <si>
    <t xml:space="preserve">070503.01    </t>
  </si>
  <si>
    <t>CANALETA UNEX 110X60 MM</t>
  </si>
  <si>
    <t xml:space="preserve">070503.02    </t>
  </si>
  <si>
    <t>BANDEJA METALICA 300X60</t>
  </si>
  <si>
    <t xml:space="preserve">070503.03    </t>
  </si>
  <si>
    <t>BANDEJA METALICA 200X60</t>
  </si>
  <si>
    <t xml:space="preserve">070503.04    </t>
  </si>
  <si>
    <t>BANDEJA METALICA 100X60</t>
  </si>
  <si>
    <t xml:space="preserve">070503.05    </t>
  </si>
  <si>
    <t>CANALIZACION PARA DATOS</t>
  </si>
  <si>
    <t>070503</t>
  </si>
  <si>
    <t xml:space="preserve">070504       </t>
  </si>
  <si>
    <t>RED DE TIERRAS</t>
  </si>
  <si>
    <t xml:space="preserve">070504.01    </t>
  </si>
  <si>
    <t>RED EQUIPOTENCIAL TIERRAS</t>
  </si>
  <si>
    <t>070504</t>
  </si>
  <si>
    <t xml:space="preserve">070505       </t>
  </si>
  <si>
    <t>TELEFONIA</t>
  </si>
  <si>
    <t xml:space="preserve">070505.01    </t>
  </si>
  <si>
    <t>CANALIZACION PARA LA ACOMETIDA</t>
  </si>
  <si>
    <t>070505</t>
  </si>
  <si>
    <t xml:space="preserve">070506       </t>
  </si>
  <si>
    <t>MEGAFONIA-HILO MUSICAL</t>
  </si>
  <si>
    <t xml:space="preserve">070506.01    </t>
  </si>
  <si>
    <t>ALTAVOZ OPTIMUS</t>
  </si>
  <si>
    <t xml:space="preserve">070506.02    </t>
  </si>
  <si>
    <t>AMPLIFICADOR OPTIMUS</t>
  </si>
  <si>
    <t xml:space="preserve">070506.03    </t>
  </si>
  <si>
    <t>CABLEADO DE LA INSTALACION</t>
  </si>
  <si>
    <t xml:space="preserve">070506.04    </t>
  </si>
  <si>
    <t>MICRÓFONO</t>
  </si>
  <si>
    <t>070506</t>
  </si>
  <si>
    <t>0705</t>
  </si>
  <si>
    <t xml:space="preserve">0708         </t>
  </si>
  <si>
    <t>FRIO INDUSTRIAL</t>
  </si>
  <si>
    <t xml:space="preserve">070801       </t>
  </si>
  <si>
    <t>INST. FRIGORÍFICA</t>
  </si>
  <si>
    <t xml:space="preserve">070801.07    </t>
  </si>
  <si>
    <t>MOCHILA CAMARA AUTONOMA</t>
  </si>
  <si>
    <t xml:space="preserve">070801.09    </t>
  </si>
  <si>
    <t>SISTEMAS DE SEGURIDAD CÁMARAS</t>
  </si>
  <si>
    <t xml:space="preserve">070801.04    </t>
  </si>
  <si>
    <t>PUESTA EN MARCHA INSTALACION FRIGORIFICA</t>
  </si>
  <si>
    <t xml:space="preserve">070801.05    </t>
  </si>
  <si>
    <t>LEGALIZACION DE INSTALACION DE FRIO</t>
  </si>
  <si>
    <t>070801</t>
  </si>
  <si>
    <t xml:space="preserve">070802       </t>
  </si>
  <si>
    <t>CÁMARAS FRIGORIFICAS-PUERTAS</t>
  </si>
  <si>
    <t xml:space="preserve">070802.01    </t>
  </si>
  <si>
    <t>PANEL FRIGORIFICO SUELO REFORZADO 120 mm</t>
  </si>
  <si>
    <t xml:space="preserve">070802.02    </t>
  </si>
  <si>
    <t>PANEL FRIGORÍFICO 120 mm PERFILADO/PERFILADO TECHO</t>
  </si>
  <si>
    <t xml:space="preserve">070802.03    </t>
  </si>
  <si>
    <t>PANEL FRIGORÍFICO 180 mm LISO/PERFILADO</t>
  </si>
  <si>
    <t xml:space="preserve">070802.04    </t>
  </si>
  <si>
    <t>PANEL FRIGORÍFICO 75 mm PERFILADO/LISO</t>
  </si>
  <si>
    <t xml:space="preserve">070802.05    </t>
  </si>
  <si>
    <t>PUERTA PIVOTANTE FRIGORÍFICA 75 mm</t>
  </si>
  <si>
    <t xml:space="preserve">070802.06    </t>
  </si>
  <si>
    <t>PUERTA PIVOTANTE FRIGORÍFICA 120 mm</t>
  </si>
  <si>
    <t xml:space="preserve">070802.07    </t>
  </si>
  <si>
    <t>PERFIL SANITARIO PVC</t>
  </si>
  <si>
    <t xml:space="preserve">070802.08    </t>
  </si>
  <si>
    <t>CORTINA LAMAS</t>
  </si>
  <si>
    <t xml:space="preserve">070802.09    </t>
  </si>
  <si>
    <t>HACHA BOMBERO CON SOPORTE</t>
  </si>
  <si>
    <t>070802</t>
  </si>
  <si>
    <t>0708</t>
  </si>
  <si>
    <t>07</t>
  </si>
  <si>
    <t xml:space="preserve">08           </t>
  </si>
  <si>
    <t>MOBILIARIO/ EQUIPAMIENTO</t>
  </si>
  <si>
    <t xml:space="preserve">0801         </t>
  </si>
  <si>
    <t>MOBILIARIO</t>
  </si>
  <si>
    <t xml:space="preserve">0801.00      </t>
  </si>
  <si>
    <t>CONTENEDOR FRUTA CDI</t>
  </si>
  <si>
    <t>PA</t>
  </si>
  <si>
    <t xml:space="preserve">0801.01      </t>
  </si>
  <si>
    <t>ESTANTERIA KIDER</t>
  </si>
  <si>
    <t>pa</t>
  </si>
  <si>
    <t xml:space="preserve">0801.02      </t>
  </si>
  <si>
    <t>MOBILIARIO FRIO AUTONOMO EXKAL</t>
  </si>
  <si>
    <t xml:space="preserve">0801.03      </t>
  </si>
  <si>
    <t>SUMINISTRO ALUMBRADO GESTPROTEC</t>
  </si>
  <si>
    <t xml:space="preserve">0801.04      </t>
  </si>
  <si>
    <t>MOBILIARIO INOXIDABLE STRUKTUR</t>
  </si>
  <si>
    <t xml:space="preserve">0801.05      </t>
  </si>
  <si>
    <t>EQUIPAMIENTO OBRADOR DE PAN SALVA</t>
  </si>
  <si>
    <t xml:space="preserve">0801.06      </t>
  </si>
  <si>
    <t>20 CARROS Y 24 CESTAS SHOP &amp; ROLL</t>
  </si>
  <si>
    <t xml:space="preserve">0801.07      </t>
  </si>
  <si>
    <t>BALANZA DIBAL</t>
  </si>
  <si>
    <t>0801</t>
  </si>
  <si>
    <t xml:space="preserve">0802         </t>
  </si>
  <si>
    <t>MAQUINARIA Y UTILLAJE</t>
  </si>
  <si>
    <t xml:space="preserve">0802.01      </t>
  </si>
  <si>
    <t>TRANSPALETA MANUAL SILENCIOSA</t>
  </si>
  <si>
    <t xml:space="preserve">0802.02      </t>
  </si>
  <si>
    <t>MATAINSECTOS</t>
  </si>
  <si>
    <t xml:space="preserve">0802.03      </t>
  </si>
  <si>
    <t>ENVASADORA MANUAL</t>
  </si>
  <si>
    <t xml:space="preserve">0802.04      </t>
  </si>
  <si>
    <t>TAQUILLAS</t>
  </si>
  <si>
    <t xml:space="preserve">0802.05      </t>
  </si>
  <si>
    <t>SILLA OFICINA</t>
  </si>
  <si>
    <t xml:space="preserve">0802.06      </t>
  </si>
  <si>
    <t>MESA OFICINA</t>
  </si>
  <si>
    <t xml:space="preserve">0802.07      </t>
  </si>
  <si>
    <t>CAJONERAS</t>
  </si>
  <si>
    <t xml:space="preserve">0802.08      </t>
  </si>
  <si>
    <t>BALDAS MADERA</t>
  </si>
  <si>
    <t xml:space="preserve">0802.09      </t>
  </si>
  <si>
    <t>BASES DE RUEDA PARA REPOSICIÓN</t>
  </si>
  <si>
    <t>0802</t>
  </si>
  <si>
    <t>08</t>
  </si>
  <si>
    <t xml:space="preserve">09           </t>
  </si>
  <si>
    <t>SEGURIDAD Y SALUD</t>
  </si>
  <si>
    <t xml:space="preserve">09.01        </t>
  </si>
  <si>
    <t>APLICACIÓN PLAN SEGURIDAD Y SALUD</t>
  </si>
  <si>
    <t>09</t>
  </si>
  <si>
    <t xml:space="preserve">10           </t>
  </si>
  <si>
    <t>GESTION RESIDUOS</t>
  </si>
  <si>
    <t xml:space="preserve">10.01        </t>
  </si>
  <si>
    <t>GESTION MEDIOAMBIENTAL</t>
  </si>
  <si>
    <t>10</t>
  </si>
  <si>
    <t>TR24-368 ADJT</t>
  </si>
  <si>
    <t>NOTAS</t>
  </si>
  <si>
    <t>Precio unitario.</t>
  </si>
  <si>
    <t>Solo sumnistro. La instalación se incluye en la partida 060303.06.</t>
  </si>
  <si>
    <t>Precio incluido en el importe de los paneles.</t>
  </si>
  <si>
    <t>Parida no valorada.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</si>
</sst>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4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H191" sqref="H191"/>
    </sheetView>
  </sheetViews>
  <sheetFormatPr baseColWidth="10" defaultRowHeight="15" outlineLevelCol="1" x14ac:dyDescent="0.25"/>
  <cols>
    <col min="1" max="1" width="15.5703125" bestFit="1" customWidth="1"/>
    <col min="2" max="2" width="6.5703125" customWidth="1"/>
    <col min="3" max="3" width="3.7109375" customWidth="1"/>
    <col min="4" max="4" width="32.85546875" customWidth="1"/>
    <col min="5" max="5" width="7.85546875" customWidth="1"/>
    <col min="6" max="7" width="8.7109375" customWidth="1"/>
    <col min="8" max="8" width="32.5703125" customWidth="1" outlineLevel="1"/>
  </cols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ht="18.75" x14ac:dyDescent="0.25">
      <c r="A2" s="3" t="s">
        <v>1</v>
      </c>
      <c r="B2" s="4"/>
      <c r="C2" s="4"/>
      <c r="D2" s="4"/>
      <c r="E2" s="4"/>
      <c r="F2" s="4"/>
      <c r="G2" s="4"/>
      <c r="H2" s="4"/>
    </row>
    <row r="3" spans="1:8" x14ac:dyDescent="0.25">
      <c r="A3" s="5" t="s">
        <v>2</v>
      </c>
      <c r="B3" s="5" t="s">
        <v>5</v>
      </c>
      <c r="C3" s="5" t="s">
        <v>6</v>
      </c>
      <c r="D3" s="17" t="s">
        <v>3</v>
      </c>
      <c r="E3" s="6" t="s">
        <v>7</v>
      </c>
      <c r="F3" s="6" t="s">
        <v>8</v>
      </c>
      <c r="G3" s="6" t="s">
        <v>4</v>
      </c>
      <c r="H3" s="17" t="s">
        <v>512</v>
      </c>
    </row>
    <row r="4" spans="1:8" x14ac:dyDescent="0.25">
      <c r="A4" s="7" t="s">
        <v>9</v>
      </c>
      <c r="B4" s="7" t="s">
        <v>11</v>
      </c>
      <c r="C4" s="7" t="s">
        <v>12</v>
      </c>
      <c r="D4" s="18" t="s">
        <v>10</v>
      </c>
      <c r="E4" s="8">
        <f>E132</f>
        <v>1</v>
      </c>
      <c r="F4" s="9">
        <f>F132</f>
        <v>166571.77000000002</v>
      </c>
      <c r="G4" s="9">
        <f>G132</f>
        <v>166571.76999999999</v>
      </c>
      <c r="H4" s="18"/>
    </row>
    <row r="5" spans="1:8" x14ac:dyDescent="0.25">
      <c r="A5" s="10" t="s">
        <v>13</v>
      </c>
      <c r="B5" s="10" t="s">
        <v>11</v>
      </c>
      <c r="C5" s="10" t="s">
        <v>12</v>
      </c>
      <c r="D5" s="19" t="s">
        <v>14</v>
      </c>
      <c r="E5" s="9">
        <f>E9</f>
        <v>1</v>
      </c>
      <c r="F5" s="9">
        <f>F9</f>
        <v>1828.8</v>
      </c>
      <c r="G5" s="9">
        <f>G9</f>
        <v>1828.8</v>
      </c>
      <c r="H5" s="19"/>
    </row>
    <row r="6" spans="1:8" x14ac:dyDescent="0.25">
      <c r="A6" s="11" t="s">
        <v>15</v>
      </c>
      <c r="B6" s="11" t="s">
        <v>17</v>
      </c>
      <c r="C6" s="11" t="s">
        <v>18</v>
      </c>
      <c r="D6" s="20" t="s">
        <v>16</v>
      </c>
      <c r="E6" s="12">
        <v>8.2799999999999994</v>
      </c>
      <c r="F6" s="12">
        <v>42.17</v>
      </c>
      <c r="G6" s="13">
        <f>ROUND(E6*F6,2)</f>
        <v>349.17</v>
      </c>
      <c r="H6" s="20"/>
    </row>
    <row r="7" spans="1:8" x14ac:dyDescent="0.25">
      <c r="A7" s="11" t="s">
        <v>19</v>
      </c>
      <c r="B7" s="11" t="s">
        <v>17</v>
      </c>
      <c r="C7" s="11" t="s">
        <v>18</v>
      </c>
      <c r="D7" s="20" t="s">
        <v>20</v>
      </c>
      <c r="E7" s="12">
        <v>30.5</v>
      </c>
      <c r="F7" s="12">
        <v>37.369999999999997</v>
      </c>
      <c r="G7" s="13">
        <f>ROUND(E7*F7,2)</f>
        <v>1139.79</v>
      </c>
      <c r="H7" s="20"/>
    </row>
    <row r="8" spans="1:8" x14ac:dyDescent="0.25">
      <c r="A8" s="11" t="s">
        <v>21</v>
      </c>
      <c r="B8" s="11" t="s">
        <v>17</v>
      </c>
      <c r="C8" s="11" t="s">
        <v>23</v>
      </c>
      <c r="D8" s="20" t="s">
        <v>22</v>
      </c>
      <c r="E8" s="12">
        <v>1</v>
      </c>
      <c r="F8" s="12">
        <v>339.84</v>
      </c>
      <c r="G8" s="13">
        <f>ROUND(E8*F8,2)</f>
        <v>339.84</v>
      </c>
      <c r="H8" s="20"/>
    </row>
    <row r="9" spans="1:8" x14ac:dyDescent="0.25">
      <c r="A9" s="14"/>
      <c r="B9" s="14"/>
      <c r="C9" s="14"/>
      <c r="D9" s="21" t="s">
        <v>24</v>
      </c>
      <c r="E9" s="12">
        <v>1</v>
      </c>
      <c r="F9" s="9">
        <f>SUM(G6:G8)</f>
        <v>1828.8</v>
      </c>
      <c r="G9" s="9">
        <f>ROUND(F9*E9,2)</f>
        <v>1828.8</v>
      </c>
      <c r="H9" s="21"/>
    </row>
    <row r="10" spans="1:8" ht="0.95" customHeight="1" x14ac:dyDescent="0.25">
      <c r="A10" s="15"/>
      <c r="B10" s="15"/>
      <c r="C10" s="15"/>
      <c r="D10" s="22"/>
      <c r="E10" s="15"/>
      <c r="F10" s="15"/>
      <c r="G10" s="15"/>
      <c r="H10" s="22"/>
    </row>
    <row r="11" spans="1:8" x14ac:dyDescent="0.25">
      <c r="A11" s="10" t="s">
        <v>25</v>
      </c>
      <c r="B11" s="10" t="s">
        <v>11</v>
      </c>
      <c r="C11" s="10" t="s">
        <v>12</v>
      </c>
      <c r="D11" s="19" t="s">
        <v>26</v>
      </c>
      <c r="E11" s="9">
        <f>E22</f>
        <v>1</v>
      </c>
      <c r="F11" s="9">
        <f>F22</f>
        <v>9541.0400000000009</v>
      </c>
      <c r="G11" s="9">
        <f>G22</f>
        <v>9541.0400000000009</v>
      </c>
      <c r="H11" s="19"/>
    </row>
    <row r="12" spans="1:8" x14ac:dyDescent="0.25">
      <c r="A12" s="10" t="s">
        <v>27</v>
      </c>
      <c r="B12" s="10" t="s">
        <v>11</v>
      </c>
      <c r="C12" s="10" t="s">
        <v>12</v>
      </c>
      <c r="D12" s="19" t="s">
        <v>28</v>
      </c>
      <c r="E12" s="9">
        <f>E14</f>
        <v>1</v>
      </c>
      <c r="F12" s="9">
        <f>F14</f>
        <v>1651.25</v>
      </c>
      <c r="G12" s="9">
        <f>G14</f>
        <v>1651.25</v>
      </c>
      <c r="H12" s="19"/>
    </row>
    <row r="13" spans="1:8" x14ac:dyDescent="0.25">
      <c r="A13" s="11" t="s">
        <v>29</v>
      </c>
      <c r="B13" s="11" t="s">
        <v>17</v>
      </c>
      <c r="C13" s="11" t="s">
        <v>31</v>
      </c>
      <c r="D13" s="20" t="s">
        <v>30</v>
      </c>
      <c r="E13" s="12">
        <v>6.25</v>
      </c>
      <c r="F13" s="12">
        <v>264.2</v>
      </c>
      <c r="G13" s="13">
        <f>ROUND(E13*F13,2)</f>
        <v>1651.25</v>
      </c>
      <c r="H13" s="20"/>
    </row>
    <row r="14" spans="1:8" x14ac:dyDescent="0.25">
      <c r="A14" s="14"/>
      <c r="B14" s="14"/>
      <c r="C14" s="14"/>
      <c r="D14" s="21" t="s">
        <v>32</v>
      </c>
      <c r="E14" s="12">
        <v>1</v>
      </c>
      <c r="F14" s="9">
        <f>G13</f>
        <v>1651.25</v>
      </c>
      <c r="G14" s="9">
        <f>ROUND(F14*E14,2)</f>
        <v>1651.25</v>
      </c>
      <c r="H14" s="21"/>
    </row>
    <row r="15" spans="1:8" ht="0.95" customHeight="1" x14ac:dyDescent="0.25">
      <c r="A15" s="15"/>
      <c r="B15" s="15"/>
      <c r="C15" s="15"/>
      <c r="D15" s="22"/>
      <c r="E15" s="15"/>
      <c r="F15" s="15"/>
      <c r="G15" s="15"/>
      <c r="H15" s="22"/>
    </row>
    <row r="16" spans="1:8" x14ac:dyDescent="0.25">
      <c r="A16" s="10" t="s">
        <v>33</v>
      </c>
      <c r="B16" s="10" t="s">
        <v>11</v>
      </c>
      <c r="C16" s="10" t="s">
        <v>12</v>
      </c>
      <c r="D16" s="19" t="s">
        <v>34</v>
      </c>
      <c r="E16" s="9">
        <f>E20</f>
        <v>1</v>
      </c>
      <c r="F16" s="9">
        <f>F20</f>
        <v>7889.79</v>
      </c>
      <c r="G16" s="9">
        <f>G20</f>
        <v>7889.79</v>
      </c>
      <c r="H16" s="19"/>
    </row>
    <row r="17" spans="1:8" x14ac:dyDescent="0.25">
      <c r="A17" s="11" t="s">
        <v>35</v>
      </c>
      <c r="B17" s="11" t="s">
        <v>17</v>
      </c>
      <c r="C17" s="11" t="s">
        <v>31</v>
      </c>
      <c r="D17" s="20" t="s">
        <v>36</v>
      </c>
      <c r="E17" s="12">
        <v>322</v>
      </c>
      <c r="F17" s="12">
        <v>22.03</v>
      </c>
      <c r="G17" s="13">
        <f>ROUND(E17*F17,2)</f>
        <v>7093.66</v>
      </c>
      <c r="H17" s="20"/>
    </row>
    <row r="18" spans="1:8" x14ac:dyDescent="0.25">
      <c r="A18" s="11" t="s">
        <v>37</v>
      </c>
      <c r="B18" s="11" t="s">
        <v>17</v>
      </c>
      <c r="C18" s="11" t="s">
        <v>18</v>
      </c>
      <c r="D18" s="20" t="s">
        <v>38</v>
      </c>
      <c r="E18" s="12">
        <v>15</v>
      </c>
      <c r="F18" s="12">
        <v>28.72</v>
      </c>
      <c r="G18" s="13">
        <f>ROUND(E18*F18,2)</f>
        <v>430.8</v>
      </c>
      <c r="H18" s="20"/>
    </row>
    <row r="19" spans="1:8" x14ac:dyDescent="0.25">
      <c r="A19" s="11" t="s">
        <v>39</v>
      </c>
      <c r="B19" s="11" t="s">
        <v>17</v>
      </c>
      <c r="C19" s="11" t="s">
        <v>41</v>
      </c>
      <c r="D19" s="20" t="s">
        <v>40</v>
      </c>
      <c r="E19" s="12">
        <v>0.72</v>
      </c>
      <c r="F19" s="12">
        <v>507.4</v>
      </c>
      <c r="G19" s="13">
        <f>ROUND(E19*F19,2)</f>
        <v>365.33</v>
      </c>
      <c r="H19" s="20"/>
    </row>
    <row r="20" spans="1:8" x14ac:dyDescent="0.25">
      <c r="A20" s="14"/>
      <c r="B20" s="14"/>
      <c r="C20" s="14"/>
      <c r="D20" s="21" t="s">
        <v>42</v>
      </c>
      <c r="E20" s="12">
        <v>1</v>
      </c>
      <c r="F20" s="9">
        <f>SUM(G17:G19)</f>
        <v>7889.79</v>
      </c>
      <c r="G20" s="9">
        <f>ROUND(F20*E20,2)</f>
        <v>7889.79</v>
      </c>
      <c r="H20" s="21"/>
    </row>
    <row r="21" spans="1:8" ht="0.95" customHeight="1" x14ac:dyDescent="0.25">
      <c r="A21" s="15"/>
      <c r="B21" s="15"/>
      <c r="C21" s="15"/>
      <c r="D21" s="22"/>
      <c r="E21" s="15"/>
      <c r="F21" s="15"/>
      <c r="G21" s="15"/>
      <c r="H21" s="22"/>
    </row>
    <row r="22" spans="1:8" x14ac:dyDescent="0.25">
      <c r="A22" s="14"/>
      <c r="B22" s="14"/>
      <c r="C22" s="14"/>
      <c r="D22" s="21" t="s">
        <v>43</v>
      </c>
      <c r="E22" s="12">
        <v>1</v>
      </c>
      <c r="F22" s="9">
        <f>G14+G20</f>
        <v>9541.0400000000009</v>
      </c>
      <c r="G22" s="9">
        <f>ROUND(F22*E22,2)</f>
        <v>9541.0400000000009</v>
      </c>
      <c r="H22" s="21"/>
    </row>
    <row r="23" spans="1:8" ht="0.95" customHeight="1" x14ac:dyDescent="0.25">
      <c r="A23" s="15"/>
      <c r="B23" s="15"/>
      <c r="C23" s="15"/>
      <c r="D23" s="22"/>
      <c r="E23" s="15"/>
      <c r="F23" s="15"/>
      <c r="G23" s="15"/>
      <c r="H23" s="22"/>
    </row>
    <row r="24" spans="1:8" x14ac:dyDescent="0.25">
      <c r="A24" s="10" t="s">
        <v>44</v>
      </c>
      <c r="B24" s="10" t="s">
        <v>11</v>
      </c>
      <c r="C24" s="10" t="s">
        <v>12</v>
      </c>
      <c r="D24" s="19" t="s">
        <v>45</v>
      </c>
      <c r="E24" s="9">
        <f>E29</f>
        <v>1</v>
      </c>
      <c r="F24" s="9">
        <f>F29</f>
        <v>14376.09</v>
      </c>
      <c r="G24" s="9">
        <f>G29</f>
        <v>14376.09</v>
      </c>
      <c r="H24" s="19"/>
    </row>
    <row r="25" spans="1:8" x14ac:dyDescent="0.25">
      <c r="A25" s="11" t="s">
        <v>46</v>
      </c>
      <c r="B25" s="11" t="s">
        <v>17</v>
      </c>
      <c r="C25" s="11" t="s">
        <v>48</v>
      </c>
      <c r="D25" s="20" t="s">
        <v>47</v>
      </c>
      <c r="E25" s="12">
        <v>1050</v>
      </c>
      <c r="F25" s="12">
        <v>5.76</v>
      </c>
      <c r="G25" s="13">
        <f>ROUND(E25*F25,2)</f>
        <v>6048</v>
      </c>
      <c r="H25" s="20"/>
    </row>
    <row r="26" spans="1:8" x14ac:dyDescent="0.25">
      <c r="A26" s="11" t="s">
        <v>49</v>
      </c>
      <c r="B26" s="11" t="s">
        <v>17</v>
      </c>
      <c r="C26" s="11" t="s">
        <v>51</v>
      </c>
      <c r="D26" s="20" t="s">
        <v>50</v>
      </c>
      <c r="E26" s="12">
        <v>183.6</v>
      </c>
      <c r="F26" s="12">
        <v>12.72</v>
      </c>
      <c r="G26" s="13">
        <f>ROUND(E26*F26,2)</f>
        <v>2335.39</v>
      </c>
      <c r="H26" s="20"/>
    </row>
    <row r="27" spans="1:8" x14ac:dyDescent="0.25">
      <c r="A27" s="11" t="s">
        <v>52</v>
      </c>
      <c r="B27" s="11" t="s">
        <v>17</v>
      </c>
      <c r="C27" s="11" t="s">
        <v>18</v>
      </c>
      <c r="D27" s="20" t="s">
        <v>53</v>
      </c>
      <c r="E27" s="12">
        <v>367.2</v>
      </c>
      <c r="F27" s="12">
        <v>16.32</v>
      </c>
      <c r="G27" s="13">
        <f>ROUND(E27*F27,2)</f>
        <v>5992.7</v>
      </c>
      <c r="H27" s="20"/>
    </row>
    <row r="28" spans="1:8" x14ac:dyDescent="0.25">
      <c r="A28" s="11" t="s">
        <v>54</v>
      </c>
      <c r="B28" s="11" t="s">
        <v>17</v>
      </c>
      <c r="C28" s="11" t="s">
        <v>18</v>
      </c>
      <c r="D28" s="20" t="s">
        <v>55</v>
      </c>
      <c r="E28" s="12">
        <v>0</v>
      </c>
      <c r="F28" s="12">
        <v>30</v>
      </c>
      <c r="G28" s="13">
        <f>ROUND(E28*F28,2)</f>
        <v>0</v>
      </c>
      <c r="H28" s="20" t="s">
        <v>513</v>
      </c>
    </row>
    <row r="29" spans="1:8" x14ac:dyDescent="0.25">
      <c r="A29" s="14"/>
      <c r="B29" s="14"/>
      <c r="C29" s="14"/>
      <c r="D29" s="21" t="s">
        <v>56</v>
      </c>
      <c r="E29" s="12">
        <v>1</v>
      </c>
      <c r="F29" s="9">
        <f>SUM(G25:G28)</f>
        <v>14376.09</v>
      </c>
      <c r="G29" s="9">
        <f>ROUND(F29*E29,2)</f>
        <v>14376.09</v>
      </c>
      <c r="H29" s="21"/>
    </row>
    <row r="30" spans="1:8" ht="0.95" customHeight="1" x14ac:dyDescent="0.25">
      <c r="A30" s="15"/>
      <c r="B30" s="15"/>
      <c r="C30" s="15"/>
      <c r="D30" s="22"/>
      <c r="E30" s="15"/>
      <c r="F30" s="15"/>
      <c r="G30" s="15"/>
      <c r="H30" s="22"/>
    </row>
    <row r="31" spans="1:8" x14ac:dyDescent="0.25">
      <c r="A31" s="10" t="s">
        <v>57</v>
      </c>
      <c r="B31" s="10" t="s">
        <v>11</v>
      </c>
      <c r="C31" s="10" t="s">
        <v>12</v>
      </c>
      <c r="D31" s="19" t="s">
        <v>58</v>
      </c>
      <c r="E31" s="9">
        <f>E78</f>
        <v>1</v>
      </c>
      <c r="F31" s="9">
        <f>F78</f>
        <v>38347.399999999994</v>
      </c>
      <c r="G31" s="9">
        <f>G78</f>
        <v>38347.4</v>
      </c>
      <c r="H31" s="19"/>
    </row>
    <row r="32" spans="1:8" x14ac:dyDescent="0.25">
      <c r="A32" s="10" t="s">
        <v>59</v>
      </c>
      <c r="B32" s="10" t="s">
        <v>11</v>
      </c>
      <c r="C32" s="10" t="s">
        <v>12</v>
      </c>
      <c r="D32" s="19" t="s">
        <v>60</v>
      </c>
      <c r="E32" s="9">
        <f>E47</f>
        <v>1</v>
      </c>
      <c r="F32" s="9">
        <f>F47</f>
        <v>2908.7</v>
      </c>
      <c r="G32" s="9">
        <f>G47</f>
        <v>2908.7</v>
      </c>
      <c r="H32" s="19"/>
    </row>
    <row r="33" spans="1:8" x14ac:dyDescent="0.25">
      <c r="A33" s="10" t="s">
        <v>61</v>
      </c>
      <c r="B33" s="10" t="s">
        <v>11</v>
      </c>
      <c r="C33" s="10" t="s">
        <v>12</v>
      </c>
      <c r="D33" s="19" t="s">
        <v>62</v>
      </c>
      <c r="E33" s="9">
        <f>E35</f>
        <v>1</v>
      </c>
      <c r="F33" s="9">
        <f>F35</f>
        <v>354</v>
      </c>
      <c r="G33" s="9">
        <f>G35</f>
        <v>354</v>
      </c>
      <c r="H33" s="19"/>
    </row>
    <row r="34" spans="1:8" x14ac:dyDescent="0.25">
      <c r="A34" s="11" t="s">
        <v>63</v>
      </c>
      <c r="B34" s="11" t="s">
        <v>17</v>
      </c>
      <c r="C34" s="11" t="s">
        <v>23</v>
      </c>
      <c r="D34" s="20" t="s">
        <v>64</v>
      </c>
      <c r="E34" s="12">
        <v>1</v>
      </c>
      <c r="F34" s="12">
        <v>354</v>
      </c>
      <c r="G34" s="13">
        <f>ROUND(E34*F34,2)</f>
        <v>354</v>
      </c>
      <c r="H34" s="20"/>
    </row>
    <row r="35" spans="1:8" x14ac:dyDescent="0.25">
      <c r="A35" s="14"/>
      <c r="B35" s="14"/>
      <c r="C35" s="14"/>
      <c r="D35" s="21" t="s">
        <v>65</v>
      </c>
      <c r="E35" s="12">
        <v>1</v>
      </c>
      <c r="F35" s="9">
        <f>G34</f>
        <v>354</v>
      </c>
      <c r="G35" s="9">
        <f>ROUND(F35*E35,2)</f>
        <v>354</v>
      </c>
      <c r="H35" s="21"/>
    </row>
    <row r="36" spans="1:8" ht="0.95" customHeight="1" x14ac:dyDescent="0.25">
      <c r="A36" s="15"/>
      <c r="B36" s="15"/>
      <c r="C36" s="15"/>
      <c r="D36" s="22"/>
      <c r="E36" s="15"/>
      <c r="F36" s="15"/>
      <c r="G36" s="15"/>
      <c r="H36" s="22"/>
    </row>
    <row r="37" spans="1:8" x14ac:dyDescent="0.25">
      <c r="A37" s="10" t="s">
        <v>66</v>
      </c>
      <c r="B37" s="10" t="s">
        <v>11</v>
      </c>
      <c r="C37" s="10" t="s">
        <v>12</v>
      </c>
      <c r="D37" s="19" t="s">
        <v>67</v>
      </c>
      <c r="E37" s="9">
        <f>E45</f>
        <v>1</v>
      </c>
      <c r="F37" s="9">
        <f>F45</f>
        <v>2554.6999999999998</v>
      </c>
      <c r="G37" s="9">
        <f>G45</f>
        <v>2554.6999999999998</v>
      </c>
      <c r="H37" s="19"/>
    </row>
    <row r="38" spans="1:8" ht="22.5" x14ac:dyDescent="0.25">
      <c r="A38" s="11" t="s">
        <v>68</v>
      </c>
      <c r="B38" s="11" t="s">
        <v>17</v>
      </c>
      <c r="C38" s="11" t="s">
        <v>23</v>
      </c>
      <c r="D38" s="20" t="s">
        <v>69</v>
      </c>
      <c r="E38" s="12">
        <v>1</v>
      </c>
      <c r="F38" s="12">
        <v>542.79999999999995</v>
      </c>
      <c r="G38" s="13">
        <f t="shared" ref="G38:G44" si="0">ROUND(E38*F38,2)</f>
        <v>542.79999999999995</v>
      </c>
      <c r="H38" s="20"/>
    </row>
    <row r="39" spans="1:8" x14ac:dyDescent="0.25">
      <c r="A39" s="11" t="s">
        <v>70</v>
      </c>
      <c r="B39" s="11" t="s">
        <v>17</v>
      </c>
      <c r="C39" s="11" t="s">
        <v>72</v>
      </c>
      <c r="D39" s="20" t="s">
        <v>71</v>
      </c>
      <c r="E39" s="12">
        <v>15</v>
      </c>
      <c r="F39" s="12">
        <v>16.52</v>
      </c>
      <c r="G39" s="13">
        <f t="shared" si="0"/>
        <v>247.8</v>
      </c>
      <c r="H39" s="20"/>
    </row>
    <row r="40" spans="1:8" x14ac:dyDescent="0.25">
      <c r="A40" s="11" t="s">
        <v>73</v>
      </c>
      <c r="B40" s="11" t="s">
        <v>17</v>
      </c>
      <c r="C40" s="11" t="s">
        <v>72</v>
      </c>
      <c r="D40" s="20" t="s">
        <v>74</v>
      </c>
      <c r="E40" s="12">
        <v>25</v>
      </c>
      <c r="F40" s="12">
        <v>17.7</v>
      </c>
      <c r="G40" s="13">
        <f t="shared" si="0"/>
        <v>442.5</v>
      </c>
      <c r="H40" s="20"/>
    </row>
    <row r="41" spans="1:8" x14ac:dyDescent="0.25">
      <c r="A41" s="11" t="s">
        <v>75</v>
      </c>
      <c r="B41" s="11" t="s">
        <v>17</v>
      </c>
      <c r="C41" s="11" t="s">
        <v>72</v>
      </c>
      <c r="D41" s="20" t="s">
        <v>76</v>
      </c>
      <c r="E41" s="12">
        <v>25</v>
      </c>
      <c r="F41" s="12">
        <v>18.88</v>
      </c>
      <c r="G41" s="13">
        <f t="shared" si="0"/>
        <v>472</v>
      </c>
      <c r="H41" s="20"/>
    </row>
    <row r="42" spans="1:8" x14ac:dyDescent="0.25">
      <c r="A42" s="11" t="s">
        <v>77</v>
      </c>
      <c r="B42" s="11" t="s">
        <v>17</v>
      </c>
      <c r="C42" s="11" t="s">
        <v>23</v>
      </c>
      <c r="D42" s="20" t="s">
        <v>78</v>
      </c>
      <c r="E42" s="12">
        <v>1</v>
      </c>
      <c r="F42" s="12">
        <v>401.2</v>
      </c>
      <c r="G42" s="13">
        <f t="shared" si="0"/>
        <v>401.2</v>
      </c>
      <c r="H42" s="20"/>
    </row>
    <row r="43" spans="1:8" x14ac:dyDescent="0.25">
      <c r="A43" s="11" t="s">
        <v>79</v>
      </c>
      <c r="B43" s="11" t="s">
        <v>17</v>
      </c>
      <c r="C43" s="11" t="s">
        <v>23</v>
      </c>
      <c r="D43" s="20" t="s">
        <v>80</v>
      </c>
      <c r="E43" s="12">
        <v>2</v>
      </c>
      <c r="F43" s="12">
        <v>76.7</v>
      </c>
      <c r="G43" s="13">
        <f t="shared" si="0"/>
        <v>153.4</v>
      </c>
      <c r="H43" s="20"/>
    </row>
    <row r="44" spans="1:8" x14ac:dyDescent="0.25">
      <c r="A44" s="11" t="s">
        <v>81</v>
      </c>
      <c r="B44" s="11" t="s">
        <v>17</v>
      </c>
      <c r="C44" s="11" t="s">
        <v>23</v>
      </c>
      <c r="D44" s="20" t="s">
        <v>82</v>
      </c>
      <c r="E44" s="12">
        <v>1</v>
      </c>
      <c r="F44" s="12">
        <v>295</v>
      </c>
      <c r="G44" s="13">
        <f t="shared" si="0"/>
        <v>295</v>
      </c>
      <c r="H44" s="20"/>
    </row>
    <row r="45" spans="1:8" x14ac:dyDescent="0.25">
      <c r="A45" s="14"/>
      <c r="B45" s="14"/>
      <c r="C45" s="14"/>
      <c r="D45" s="21" t="s">
        <v>83</v>
      </c>
      <c r="E45" s="12">
        <v>1</v>
      </c>
      <c r="F45" s="9">
        <f>SUM(G38:G44)</f>
        <v>2554.6999999999998</v>
      </c>
      <c r="G45" s="9">
        <f>ROUND(F45*E45,2)</f>
        <v>2554.6999999999998</v>
      </c>
      <c r="H45" s="21"/>
    </row>
    <row r="46" spans="1:8" ht="0.95" customHeight="1" x14ac:dyDescent="0.25">
      <c r="A46" s="15"/>
      <c r="B46" s="15"/>
      <c r="C46" s="15"/>
      <c r="D46" s="22"/>
      <c r="E46" s="15"/>
      <c r="F46" s="15"/>
      <c r="G46" s="15"/>
      <c r="H46" s="22"/>
    </row>
    <row r="47" spans="1:8" x14ac:dyDescent="0.25">
      <c r="A47" s="14"/>
      <c r="B47" s="14"/>
      <c r="C47" s="14"/>
      <c r="D47" s="21" t="s">
        <v>84</v>
      </c>
      <c r="E47" s="12">
        <v>1</v>
      </c>
      <c r="F47" s="9">
        <f>G35+G45</f>
        <v>2908.7</v>
      </c>
      <c r="G47" s="9">
        <f>ROUND(F47*E47,2)</f>
        <v>2908.7</v>
      </c>
      <c r="H47" s="21"/>
    </row>
    <row r="48" spans="1:8" ht="0.95" customHeight="1" x14ac:dyDescent="0.25">
      <c r="A48" s="15"/>
      <c r="B48" s="15"/>
      <c r="C48" s="15"/>
      <c r="D48" s="22"/>
      <c r="E48" s="15"/>
      <c r="F48" s="15"/>
      <c r="G48" s="15"/>
      <c r="H48" s="22"/>
    </row>
    <row r="49" spans="1:8" x14ac:dyDescent="0.25">
      <c r="A49" s="10" t="s">
        <v>85</v>
      </c>
      <c r="B49" s="10" t="s">
        <v>11</v>
      </c>
      <c r="C49" s="10" t="s">
        <v>12</v>
      </c>
      <c r="D49" s="19" t="s">
        <v>86</v>
      </c>
      <c r="E49" s="9">
        <f>E59</f>
        <v>1</v>
      </c>
      <c r="F49" s="9">
        <f>F59</f>
        <v>3223.9900000000002</v>
      </c>
      <c r="G49" s="9">
        <f>G59</f>
        <v>3223.99</v>
      </c>
      <c r="H49" s="19"/>
    </row>
    <row r="50" spans="1:8" x14ac:dyDescent="0.25">
      <c r="A50" s="11" t="s">
        <v>87</v>
      </c>
      <c r="B50" s="11" t="s">
        <v>17</v>
      </c>
      <c r="C50" s="11" t="s">
        <v>72</v>
      </c>
      <c r="D50" s="20" t="s">
        <v>88</v>
      </c>
      <c r="E50" s="12">
        <v>15</v>
      </c>
      <c r="F50" s="12">
        <v>18.88</v>
      </c>
      <c r="G50" s="13">
        <f t="shared" ref="G50:G58" si="1">ROUND(E50*F50,2)</f>
        <v>283.2</v>
      </c>
      <c r="H50" s="20"/>
    </row>
    <row r="51" spans="1:8" x14ac:dyDescent="0.25">
      <c r="A51" s="11" t="s">
        <v>89</v>
      </c>
      <c r="B51" s="11" t="s">
        <v>17</v>
      </c>
      <c r="C51" s="11" t="s">
        <v>72</v>
      </c>
      <c r="D51" s="20" t="s">
        <v>90</v>
      </c>
      <c r="E51" s="12">
        <v>20</v>
      </c>
      <c r="F51" s="12">
        <v>25.96</v>
      </c>
      <c r="G51" s="13">
        <f t="shared" si="1"/>
        <v>519.20000000000005</v>
      </c>
      <c r="H51" s="20"/>
    </row>
    <row r="52" spans="1:8" x14ac:dyDescent="0.25">
      <c r="A52" s="11" t="s">
        <v>91</v>
      </c>
      <c r="B52" s="11" t="s">
        <v>17</v>
      </c>
      <c r="C52" s="11" t="s">
        <v>72</v>
      </c>
      <c r="D52" s="20" t="s">
        <v>92</v>
      </c>
      <c r="E52" s="12">
        <v>10</v>
      </c>
      <c r="F52" s="12">
        <v>33.04</v>
      </c>
      <c r="G52" s="13">
        <f t="shared" si="1"/>
        <v>330.4</v>
      </c>
      <c r="H52" s="20"/>
    </row>
    <row r="53" spans="1:8" ht="22.5" x14ac:dyDescent="0.25">
      <c r="A53" s="11" t="s">
        <v>93</v>
      </c>
      <c r="B53" s="11" t="s">
        <v>17</v>
      </c>
      <c r="C53" s="11" t="s">
        <v>23</v>
      </c>
      <c r="D53" s="20" t="s">
        <v>94</v>
      </c>
      <c r="E53" s="12">
        <v>7</v>
      </c>
      <c r="F53" s="12">
        <v>94.4</v>
      </c>
      <c r="G53" s="13">
        <f t="shared" si="1"/>
        <v>660.8</v>
      </c>
      <c r="H53" s="20"/>
    </row>
    <row r="54" spans="1:8" x14ac:dyDescent="0.25">
      <c r="A54" s="11" t="s">
        <v>95</v>
      </c>
      <c r="B54" s="11" t="s">
        <v>17</v>
      </c>
      <c r="C54" s="11" t="s">
        <v>23</v>
      </c>
      <c r="D54" s="20" t="s">
        <v>96</v>
      </c>
      <c r="E54" s="12">
        <v>1</v>
      </c>
      <c r="F54" s="12">
        <v>82.6</v>
      </c>
      <c r="G54" s="13">
        <f t="shared" si="1"/>
        <v>82.6</v>
      </c>
      <c r="H54" s="20"/>
    </row>
    <row r="55" spans="1:8" x14ac:dyDescent="0.25">
      <c r="A55" s="11" t="s">
        <v>97</v>
      </c>
      <c r="B55" s="11" t="s">
        <v>17</v>
      </c>
      <c r="C55" s="11" t="s">
        <v>23</v>
      </c>
      <c r="D55" s="20" t="s">
        <v>98</v>
      </c>
      <c r="E55" s="12">
        <v>1</v>
      </c>
      <c r="F55" s="12">
        <v>325.44</v>
      </c>
      <c r="G55" s="13">
        <f t="shared" si="1"/>
        <v>325.44</v>
      </c>
      <c r="H55" s="20"/>
    </row>
    <row r="56" spans="1:8" x14ac:dyDescent="0.25">
      <c r="A56" s="11" t="s">
        <v>99</v>
      </c>
      <c r="B56" s="11" t="s">
        <v>17</v>
      </c>
      <c r="C56" s="11" t="s">
        <v>23</v>
      </c>
      <c r="D56" s="20" t="s">
        <v>100</v>
      </c>
      <c r="E56" s="12">
        <v>1</v>
      </c>
      <c r="F56" s="12">
        <v>324.5</v>
      </c>
      <c r="G56" s="13">
        <f t="shared" si="1"/>
        <v>324.5</v>
      </c>
      <c r="H56" s="20"/>
    </row>
    <row r="57" spans="1:8" x14ac:dyDescent="0.25">
      <c r="A57" s="11" t="s">
        <v>101</v>
      </c>
      <c r="B57" s="11" t="s">
        <v>17</v>
      </c>
      <c r="C57" s="11" t="s">
        <v>23</v>
      </c>
      <c r="D57" s="20" t="s">
        <v>102</v>
      </c>
      <c r="E57" s="12">
        <v>1</v>
      </c>
      <c r="F57" s="12">
        <v>271.99</v>
      </c>
      <c r="G57" s="13">
        <f t="shared" si="1"/>
        <v>271.99</v>
      </c>
      <c r="H57" s="20"/>
    </row>
    <row r="58" spans="1:8" x14ac:dyDescent="0.25">
      <c r="A58" s="11" t="s">
        <v>103</v>
      </c>
      <c r="B58" s="11" t="s">
        <v>17</v>
      </c>
      <c r="C58" s="11" t="s">
        <v>23</v>
      </c>
      <c r="D58" s="20" t="s">
        <v>104</v>
      </c>
      <c r="E58" s="12">
        <v>1</v>
      </c>
      <c r="F58" s="12">
        <v>425.86</v>
      </c>
      <c r="G58" s="13">
        <f t="shared" si="1"/>
        <v>425.86</v>
      </c>
      <c r="H58" s="20"/>
    </row>
    <row r="59" spans="1:8" x14ac:dyDescent="0.25">
      <c r="A59" s="14"/>
      <c r="B59" s="14"/>
      <c r="C59" s="14"/>
      <c r="D59" s="21" t="s">
        <v>105</v>
      </c>
      <c r="E59" s="12">
        <v>1</v>
      </c>
      <c r="F59" s="9">
        <f>SUM(G50:G58)</f>
        <v>3223.9900000000002</v>
      </c>
      <c r="G59" s="9">
        <f>ROUND(F59*E59,2)</f>
        <v>3223.99</v>
      </c>
      <c r="H59" s="21"/>
    </row>
    <row r="60" spans="1:8" ht="0.95" customHeight="1" x14ac:dyDescent="0.25">
      <c r="A60" s="15"/>
      <c r="B60" s="15"/>
      <c r="C60" s="15"/>
      <c r="D60" s="22"/>
      <c r="E60" s="15"/>
      <c r="F60" s="15"/>
      <c r="G60" s="15"/>
      <c r="H60" s="22"/>
    </row>
    <row r="61" spans="1:8" x14ac:dyDescent="0.25">
      <c r="A61" s="10" t="s">
        <v>106</v>
      </c>
      <c r="B61" s="10" t="s">
        <v>11</v>
      </c>
      <c r="C61" s="10" t="s">
        <v>12</v>
      </c>
      <c r="D61" s="19" t="s">
        <v>107</v>
      </c>
      <c r="E61" s="9">
        <f>E70</f>
        <v>1</v>
      </c>
      <c r="F61" s="9">
        <f>F70</f>
        <v>10930.2</v>
      </c>
      <c r="G61" s="9">
        <f>G70</f>
        <v>10930.2</v>
      </c>
      <c r="H61" s="19"/>
    </row>
    <row r="62" spans="1:8" x14ac:dyDescent="0.25">
      <c r="A62" s="11" t="s">
        <v>108</v>
      </c>
      <c r="B62" s="11" t="s">
        <v>17</v>
      </c>
      <c r="C62" s="11" t="s">
        <v>18</v>
      </c>
      <c r="D62" s="20" t="s">
        <v>109</v>
      </c>
      <c r="E62" s="12">
        <v>10</v>
      </c>
      <c r="F62" s="12">
        <v>88.74</v>
      </c>
      <c r="G62" s="13">
        <f t="shared" ref="G62:G69" si="2">ROUND(E62*F62,2)</f>
        <v>887.4</v>
      </c>
      <c r="H62" s="20"/>
    </row>
    <row r="63" spans="1:8" ht="22.5" x14ac:dyDescent="0.25">
      <c r="A63" s="11" t="s">
        <v>110</v>
      </c>
      <c r="B63" s="11" t="s">
        <v>17</v>
      </c>
      <c r="C63" s="11" t="s">
        <v>18</v>
      </c>
      <c r="D63" s="20" t="s">
        <v>111</v>
      </c>
      <c r="E63" s="12">
        <v>21.46</v>
      </c>
      <c r="F63" s="12">
        <v>95.34</v>
      </c>
      <c r="G63" s="13">
        <f t="shared" si="2"/>
        <v>2046</v>
      </c>
      <c r="H63" s="20"/>
    </row>
    <row r="64" spans="1:8" x14ac:dyDescent="0.25">
      <c r="A64" s="11" t="s">
        <v>112</v>
      </c>
      <c r="B64" s="11" t="s">
        <v>17</v>
      </c>
      <c r="C64" s="11" t="s">
        <v>23</v>
      </c>
      <c r="D64" s="20" t="s">
        <v>113</v>
      </c>
      <c r="E64" s="12">
        <v>12</v>
      </c>
      <c r="F64" s="12">
        <v>130.69999999999999</v>
      </c>
      <c r="G64" s="13">
        <f t="shared" si="2"/>
        <v>1568.4</v>
      </c>
      <c r="H64" s="20"/>
    </row>
    <row r="65" spans="1:8" x14ac:dyDescent="0.25">
      <c r="A65" s="11" t="s">
        <v>114</v>
      </c>
      <c r="B65" s="11" t="s">
        <v>17</v>
      </c>
      <c r="C65" s="11" t="s">
        <v>18</v>
      </c>
      <c r="D65" s="20" t="s">
        <v>115</v>
      </c>
      <c r="E65" s="12">
        <v>31.5</v>
      </c>
      <c r="F65" s="12">
        <v>57.7</v>
      </c>
      <c r="G65" s="13">
        <f t="shared" si="2"/>
        <v>1817.55</v>
      </c>
      <c r="H65" s="20"/>
    </row>
    <row r="66" spans="1:8" x14ac:dyDescent="0.25">
      <c r="A66" s="11" t="s">
        <v>116</v>
      </c>
      <c r="B66" s="11" t="s">
        <v>17</v>
      </c>
      <c r="C66" s="11" t="s">
        <v>18</v>
      </c>
      <c r="D66" s="20" t="s">
        <v>117</v>
      </c>
      <c r="E66" s="12">
        <v>30</v>
      </c>
      <c r="F66" s="12">
        <v>34.81</v>
      </c>
      <c r="G66" s="13">
        <f t="shared" si="2"/>
        <v>1044.3</v>
      </c>
      <c r="H66" s="20"/>
    </row>
    <row r="67" spans="1:8" x14ac:dyDescent="0.25">
      <c r="A67" s="11" t="s">
        <v>118</v>
      </c>
      <c r="B67" s="11" t="s">
        <v>17</v>
      </c>
      <c r="C67" s="11" t="s">
        <v>23</v>
      </c>
      <c r="D67" s="20" t="s">
        <v>119</v>
      </c>
      <c r="E67" s="12">
        <v>1</v>
      </c>
      <c r="F67" s="12">
        <v>885</v>
      </c>
      <c r="G67" s="13">
        <f t="shared" si="2"/>
        <v>885</v>
      </c>
      <c r="H67" s="20"/>
    </row>
    <row r="68" spans="1:8" x14ac:dyDescent="0.25">
      <c r="A68" s="11" t="s">
        <v>120</v>
      </c>
      <c r="B68" s="11" t="s">
        <v>17</v>
      </c>
      <c r="C68" s="11" t="s">
        <v>18</v>
      </c>
      <c r="D68" s="20" t="s">
        <v>121</v>
      </c>
      <c r="E68" s="12">
        <v>60</v>
      </c>
      <c r="F68" s="12">
        <v>30.68</v>
      </c>
      <c r="G68" s="13">
        <f t="shared" si="2"/>
        <v>1840.8</v>
      </c>
      <c r="H68" s="20"/>
    </row>
    <row r="69" spans="1:8" ht="22.5" x14ac:dyDescent="0.25">
      <c r="A69" s="11" t="s">
        <v>122</v>
      </c>
      <c r="B69" s="11" t="s">
        <v>17</v>
      </c>
      <c r="C69" s="11" t="s">
        <v>51</v>
      </c>
      <c r="D69" s="20" t="s">
        <v>123</v>
      </c>
      <c r="E69" s="12">
        <v>75</v>
      </c>
      <c r="F69" s="12">
        <v>11.21</v>
      </c>
      <c r="G69" s="13">
        <f t="shared" si="2"/>
        <v>840.75</v>
      </c>
      <c r="H69" s="20"/>
    </row>
    <row r="70" spans="1:8" x14ac:dyDescent="0.25">
      <c r="A70" s="14"/>
      <c r="B70" s="14"/>
      <c r="C70" s="14"/>
      <c r="D70" s="21" t="s">
        <v>124</v>
      </c>
      <c r="E70" s="12">
        <v>1</v>
      </c>
      <c r="F70" s="9">
        <f>SUM(G62:G69)</f>
        <v>10930.2</v>
      </c>
      <c r="G70" s="9">
        <f>ROUND(F70*E70,2)</f>
        <v>10930.2</v>
      </c>
      <c r="H70" s="21"/>
    </row>
    <row r="71" spans="1:8" ht="0.95" customHeight="1" x14ac:dyDescent="0.25">
      <c r="A71" s="15"/>
      <c r="B71" s="15"/>
      <c r="C71" s="15"/>
      <c r="D71" s="22"/>
      <c r="E71" s="15"/>
      <c r="F71" s="15"/>
      <c r="G71" s="15"/>
      <c r="H71" s="22"/>
    </row>
    <row r="72" spans="1:8" x14ac:dyDescent="0.25">
      <c r="A72" s="10" t="s">
        <v>125</v>
      </c>
      <c r="B72" s="10" t="s">
        <v>11</v>
      </c>
      <c r="C72" s="10" t="s">
        <v>12</v>
      </c>
      <c r="D72" s="19" t="s">
        <v>126</v>
      </c>
      <c r="E72" s="9">
        <f>E76</f>
        <v>1</v>
      </c>
      <c r="F72" s="9">
        <f>F76</f>
        <v>21284.51</v>
      </c>
      <c r="G72" s="9">
        <f>G76</f>
        <v>21284.51</v>
      </c>
      <c r="H72" s="19"/>
    </row>
    <row r="73" spans="1:8" x14ac:dyDescent="0.25">
      <c r="A73" s="11" t="s">
        <v>127</v>
      </c>
      <c r="B73" s="11" t="s">
        <v>17</v>
      </c>
      <c r="C73" s="11" t="s">
        <v>18</v>
      </c>
      <c r="D73" s="20" t="s">
        <v>128</v>
      </c>
      <c r="E73" s="12">
        <v>169.6</v>
      </c>
      <c r="F73" s="12">
        <v>23</v>
      </c>
      <c r="G73" s="13">
        <f>ROUND(E73*F73,2)</f>
        <v>3900.8</v>
      </c>
      <c r="H73" s="20"/>
    </row>
    <row r="74" spans="1:8" ht="22.5" x14ac:dyDescent="0.25">
      <c r="A74" s="11" t="s">
        <v>129</v>
      </c>
      <c r="B74" s="11" t="s">
        <v>17</v>
      </c>
      <c r="C74" s="11" t="s">
        <v>18</v>
      </c>
      <c r="D74" s="20" t="s">
        <v>130</v>
      </c>
      <c r="E74" s="12">
        <v>567</v>
      </c>
      <c r="F74" s="12">
        <v>28.63</v>
      </c>
      <c r="G74" s="13">
        <f>ROUND(E74*F74,2)</f>
        <v>16233.21</v>
      </c>
      <c r="H74" s="20"/>
    </row>
    <row r="75" spans="1:8" x14ac:dyDescent="0.25">
      <c r="A75" s="11" t="s">
        <v>131</v>
      </c>
      <c r="B75" s="11" t="s">
        <v>17</v>
      </c>
      <c r="C75" s="11" t="s">
        <v>18</v>
      </c>
      <c r="D75" s="20" t="s">
        <v>132</v>
      </c>
      <c r="E75" s="12">
        <v>50</v>
      </c>
      <c r="F75" s="12">
        <v>23.01</v>
      </c>
      <c r="G75" s="13">
        <f>ROUND(E75*F75,2)</f>
        <v>1150.5</v>
      </c>
      <c r="H75" s="20"/>
    </row>
    <row r="76" spans="1:8" x14ac:dyDescent="0.25">
      <c r="A76" s="14"/>
      <c r="B76" s="14"/>
      <c r="C76" s="14"/>
      <c r="D76" s="21" t="s">
        <v>133</v>
      </c>
      <c r="E76" s="12">
        <v>1</v>
      </c>
      <c r="F76" s="9">
        <f>SUM(G73:G75)</f>
        <v>21284.51</v>
      </c>
      <c r="G76" s="9">
        <f>ROUND(F76*E76,2)</f>
        <v>21284.51</v>
      </c>
      <c r="H76" s="21"/>
    </row>
    <row r="77" spans="1:8" ht="0.95" customHeight="1" x14ac:dyDescent="0.25">
      <c r="A77" s="15"/>
      <c r="B77" s="15"/>
      <c r="C77" s="15"/>
      <c r="D77" s="22"/>
      <c r="E77" s="15"/>
      <c r="F77" s="15"/>
      <c r="G77" s="15"/>
      <c r="H77" s="22"/>
    </row>
    <row r="78" spans="1:8" x14ac:dyDescent="0.25">
      <c r="A78" s="14"/>
      <c r="B78" s="14"/>
      <c r="C78" s="14"/>
      <c r="D78" s="21" t="s">
        <v>134</v>
      </c>
      <c r="E78" s="12">
        <v>1</v>
      </c>
      <c r="F78" s="9">
        <f>G47+G59+G70+G76</f>
        <v>38347.399999999994</v>
      </c>
      <c r="G78" s="9">
        <f>ROUND(F78*E78,2)</f>
        <v>38347.4</v>
      </c>
      <c r="H78" s="21"/>
    </row>
    <row r="79" spans="1:8" ht="0.95" customHeight="1" x14ac:dyDescent="0.25">
      <c r="A79" s="15"/>
      <c r="B79" s="15"/>
      <c r="C79" s="15"/>
      <c r="D79" s="22"/>
      <c r="E79" s="15"/>
      <c r="F79" s="15"/>
      <c r="G79" s="15"/>
      <c r="H79" s="22"/>
    </row>
    <row r="80" spans="1:8" x14ac:dyDescent="0.25">
      <c r="A80" s="10" t="s">
        <v>135</v>
      </c>
      <c r="B80" s="10" t="s">
        <v>11</v>
      </c>
      <c r="C80" s="10" t="s">
        <v>12</v>
      </c>
      <c r="D80" s="19" t="s">
        <v>136</v>
      </c>
      <c r="E80" s="9">
        <f>E83</f>
        <v>1</v>
      </c>
      <c r="F80" s="9">
        <f>F83</f>
        <v>2500.8199999999997</v>
      </c>
      <c r="G80" s="9">
        <f>G83</f>
        <v>2500.8200000000002</v>
      </c>
      <c r="H80" s="19"/>
    </row>
    <row r="81" spans="1:8" x14ac:dyDescent="0.25">
      <c r="A81" s="11" t="s">
        <v>137</v>
      </c>
      <c r="B81" s="11" t="s">
        <v>17</v>
      </c>
      <c r="C81" s="11" t="s">
        <v>72</v>
      </c>
      <c r="D81" s="20" t="s">
        <v>138</v>
      </c>
      <c r="E81" s="12">
        <v>19</v>
      </c>
      <c r="F81" s="12">
        <v>11.54</v>
      </c>
      <c r="G81" s="13">
        <f>ROUND(E81*F81,2)</f>
        <v>219.26</v>
      </c>
      <c r="H81" s="20"/>
    </row>
    <row r="82" spans="1:8" ht="22.5" x14ac:dyDescent="0.25">
      <c r="A82" s="11" t="s">
        <v>139</v>
      </c>
      <c r="B82" s="11" t="s">
        <v>17</v>
      </c>
      <c r="C82" s="11" t="s">
        <v>18</v>
      </c>
      <c r="D82" s="20" t="s">
        <v>140</v>
      </c>
      <c r="E82" s="12">
        <v>31.75</v>
      </c>
      <c r="F82" s="12">
        <v>71.86</v>
      </c>
      <c r="G82" s="13">
        <f>ROUND(E82*F82,2)</f>
        <v>2281.56</v>
      </c>
      <c r="H82" s="20"/>
    </row>
    <row r="83" spans="1:8" x14ac:dyDescent="0.25">
      <c r="A83" s="14"/>
      <c r="B83" s="14"/>
      <c r="C83" s="14"/>
      <c r="D83" s="21" t="s">
        <v>141</v>
      </c>
      <c r="E83" s="12">
        <v>1</v>
      </c>
      <c r="F83" s="9">
        <f>SUM(G81:G82)</f>
        <v>2500.8199999999997</v>
      </c>
      <c r="G83" s="9">
        <f>ROUND(F83*E83,2)</f>
        <v>2500.8200000000002</v>
      </c>
      <c r="H83" s="21"/>
    </row>
    <row r="84" spans="1:8" ht="0.95" customHeight="1" x14ac:dyDescent="0.25">
      <c r="A84" s="15"/>
      <c r="B84" s="15"/>
      <c r="C84" s="15"/>
      <c r="D84" s="22"/>
      <c r="E84" s="15"/>
      <c r="F84" s="15"/>
      <c r="G84" s="15"/>
      <c r="H84" s="22"/>
    </row>
    <row r="85" spans="1:8" x14ac:dyDescent="0.25">
      <c r="A85" s="10" t="s">
        <v>142</v>
      </c>
      <c r="B85" s="10" t="s">
        <v>11</v>
      </c>
      <c r="C85" s="10" t="s">
        <v>12</v>
      </c>
      <c r="D85" s="19" t="s">
        <v>143</v>
      </c>
      <c r="E85" s="9">
        <f>E102</f>
        <v>1</v>
      </c>
      <c r="F85" s="9">
        <f>F102</f>
        <v>17737.240000000002</v>
      </c>
      <c r="G85" s="9">
        <f>G102</f>
        <v>17737.240000000002</v>
      </c>
      <c r="H85" s="19"/>
    </row>
    <row r="86" spans="1:8" x14ac:dyDescent="0.25">
      <c r="A86" s="10" t="s">
        <v>144</v>
      </c>
      <c r="B86" s="10" t="s">
        <v>11</v>
      </c>
      <c r="C86" s="10" t="s">
        <v>12</v>
      </c>
      <c r="D86" s="19" t="s">
        <v>145</v>
      </c>
      <c r="E86" s="9">
        <f>E91</f>
        <v>1</v>
      </c>
      <c r="F86" s="9">
        <f>F91</f>
        <v>2195.4499999999998</v>
      </c>
      <c r="G86" s="9">
        <f>G91</f>
        <v>2195.4499999999998</v>
      </c>
      <c r="H86" s="19"/>
    </row>
    <row r="87" spans="1:8" x14ac:dyDescent="0.25">
      <c r="A87" s="11" t="s">
        <v>146</v>
      </c>
      <c r="B87" s="11" t="s">
        <v>17</v>
      </c>
      <c r="C87" s="11" t="s">
        <v>23</v>
      </c>
      <c r="D87" s="20" t="s">
        <v>147</v>
      </c>
      <c r="E87" s="12">
        <v>1</v>
      </c>
      <c r="F87" s="12">
        <v>664.17</v>
      </c>
      <c r="G87" s="13">
        <f>ROUND(E87*F87,2)</f>
        <v>664.17</v>
      </c>
      <c r="H87" s="20"/>
    </row>
    <row r="88" spans="1:8" x14ac:dyDescent="0.25">
      <c r="A88" s="11" t="s">
        <v>148</v>
      </c>
      <c r="B88" s="11" t="s">
        <v>17</v>
      </c>
      <c r="C88" s="11" t="s">
        <v>23</v>
      </c>
      <c r="D88" s="20" t="s">
        <v>149</v>
      </c>
      <c r="E88" s="12">
        <v>1</v>
      </c>
      <c r="F88" s="12">
        <v>706.7</v>
      </c>
      <c r="G88" s="13">
        <f>ROUND(E88*F88,2)</f>
        <v>706.7</v>
      </c>
      <c r="H88" s="20"/>
    </row>
    <row r="89" spans="1:8" x14ac:dyDescent="0.25">
      <c r="A89" s="11" t="s">
        <v>150</v>
      </c>
      <c r="B89" s="11" t="s">
        <v>17</v>
      </c>
      <c r="C89" s="11" t="s">
        <v>23</v>
      </c>
      <c r="D89" s="20" t="s">
        <v>151</v>
      </c>
      <c r="E89" s="12">
        <v>3</v>
      </c>
      <c r="F89" s="12">
        <v>17.11</v>
      </c>
      <c r="G89" s="13">
        <f>ROUND(E89*F89,2)</f>
        <v>51.33</v>
      </c>
      <c r="H89" s="20"/>
    </row>
    <row r="90" spans="1:8" x14ac:dyDescent="0.25">
      <c r="A90" s="11" t="s">
        <v>152</v>
      </c>
      <c r="B90" s="11" t="s">
        <v>17</v>
      </c>
      <c r="C90" s="11" t="s">
        <v>18</v>
      </c>
      <c r="D90" s="20" t="s">
        <v>153</v>
      </c>
      <c r="E90" s="12">
        <v>12.5</v>
      </c>
      <c r="F90" s="12">
        <v>61.86</v>
      </c>
      <c r="G90" s="13">
        <f>ROUND(E90*F90,2)</f>
        <v>773.25</v>
      </c>
      <c r="H90" s="20"/>
    </row>
    <row r="91" spans="1:8" x14ac:dyDescent="0.25">
      <c r="A91" s="14"/>
      <c r="B91" s="14"/>
      <c r="C91" s="14"/>
      <c r="D91" s="21" t="s">
        <v>154</v>
      </c>
      <c r="E91" s="12">
        <v>1</v>
      </c>
      <c r="F91" s="9">
        <f>SUM(G87:G90)</f>
        <v>2195.4499999999998</v>
      </c>
      <c r="G91" s="9">
        <f>ROUND(F91*E91,2)</f>
        <v>2195.4499999999998</v>
      </c>
      <c r="H91" s="21"/>
    </row>
    <row r="92" spans="1:8" ht="0.95" customHeight="1" x14ac:dyDescent="0.25">
      <c r="A92" s="15"/>
      <c r="B92" s="15"/>
      <c r="C92" s="15"/>
      <c r="D92" s="22"/>
      <c r="E92" s="15"/>
      <c r="F92" s="15"/>
      <c r="G92" s="15"/>
      <c r="H92" s="22"/>
    </row>
    <row r="93" spans="1:8" x14ac:dyDescent="0.25">
      <c r="A93" s="10" t="s">
        <v>155</v>
      </c>
      <c r="B93" s="10" t="s">
        <v>11</v>
      </c>
      <c r="C93" s="10" t="s">
        <v>12</v>
      </c>
      <c r="D93" s="19" t="s">
        <v>156</v>
      </c>
      <c r="E93" s="9">
        <f>E100</f>
        <v>1</v>
      </c>
      <c r="F93" s="9">
        <f>F100</f>
        <v>15541.79</v>
      </c>
      <c r="G93" s="9">
        <f>G100</f>
        <v>15541.79</v>
      </c>
      <c r="H93" s="19"/>
    </row>
    <row r="94" spans="1:8" x14ac:dyDescent="0.25">
      <c r="A94" s="11" t="s">
        <v>157</v>
      </c>
      <c r="B94" s="11" t="s">
        <v>17</v>
      </c>
      <c r="C94" s="11" t="s">
        <v>23</v>
      </c>
      <c r="D94" s="20" t="s">
        <v>158</v>
      </c>
      <c r="E94" s="12">
        <v>1</v>
      </c>
      <c r="F94" s="12">
        <v>5428.07</v>
      </c>
      <c r="G94" s="13">
        <f t="shared" ref="G94:G99" si="3">ROUND(E94*F94,2)</f>
        <v>5428.07</v>
      </c>
      <c r="H94" s="20"/>
    </row>
    <row r="95" spans="1:8" x14ac:dyDescent="0.25">
      <c r="A95" s="11" t="s">
        <v>159</v>
      </c>
      <c r="B95" s="11" t="s">
        <v>17</v>
      </c>
      <c r="C95" s="11" t="s">
        <v>23</v>
      </c>
      <c r="D95" s="20" t="s">
        <v>160</v>
      </c>
      <c r="E95" s="12">
        <v>1</v>
      </c>
      <c r="F95" s="12">
        <v>1038.4000000000001</v>
      </c>
      <c r="G95" s="13">
        <f t="shared" si="3"/>
        <v>1038.4000000000001</v>
      </c>
      <c r="H95" s="20"/>
    </row>
    <row r="96" spans="1:8" x14ac:dyDescent="0.25">
      <c r="A96" s="11" t="s">
        <v>161</v>
      </c>
      <c r="B96" s="11" t="s">
        <v>17</v>
      </c>
      <c r="C96" s="11" t="s">
        <v>23</v>
      </c>
      <c r="D96" s="20" t="s">
        <v>162</v>
      </c>
      <c r="E96" s="12">
        <v>1</v>
      </c>
      <c r="F96" s="12">
        <v>861.4</v>
      </c>
      <c r="G96" s="13">
        <f t="shared" si="3"/>
        <v>861.4</v>
      </c>
      <c r="H96" s="20"/>
    </row>
    <row r="97" spans="1:8" x14ac:dyDescent="0.25">
      <c r="A97" s="11" t="s">
        <v>163</v>
      </c>
      <c r="B97" s="11" t="s">
        <v>17</v>
      </c>
      <c r="C97" s="11" t="s">
        <v>23</v>
      </c>
      <c r="D97" s="20" t="s">
        <v>164</v>
      </c>
      <c r="E97" s="12">
        <v>1</v>
      </c>
      <c r="F97" s="12">
        <v>4370.72</v>
      </c>
      <c r="G97" s="13">
        <f t="shared" si="3"/>
        <v>4370.72</v>
      </c>
      <c r="H97" s="20"/>
    </row>
    <row r="98" spans="1:8" x14ac:dyDescent="0.25">
      <c r="A98" s="11" t="s">
        <v>165</v>
      </c>
      <c r="B98" s="11" t="s">
        <v>17</v>
      </c>
      <c r="C98" s="11" t="s">
        <v>18</v>
      </c>
      <c r="D98" s="20" t="s">
        <v>166</v>
      </c>
      <c r="E98" s="12">
        <v>5</v>
      </c>
      <c r="F98" s="12">
        <v>544.44000000000005</v>
      </c>
      <c r="G98" s="13">
        <f t="shared" si="3"/>
        <v>2722.2</v>
      </c>
      <c r="H98" s="20"/>
    </row>
    <row r="99" spans="1:8" ht="22.5" x14ac:dyDescent="0.25">
      <c r="A99" s="11" t="s">
        <v>167</v>
      </c>
      <c r="B99" s="11" t="s">
        <v>17</v>
      </c>
      <c r="C99" s="11" t="s">
        <v>23</v>
      </c>
      <c r="D99" s="20" t="s">
        <v>168</v>
      </c>
      <c r="E99" s="12">
        <v>1</v>
      </c>
      <c r="F99" s="12">
        <v>1121</v>
      </c>
      <c r="G99" s="13">
        <f t="shared" si="3"/>
        <v>1121</v>
      </c>
      <c r="H99" s="20"/>
    </row>
    <row r="100" spans="1:8" x14ac:dyDescent="0.25">
      <c r="A100" s="14"/>
      <c r="B100" s="14"/>
      <c r="C100" s="14"/>
      <c r="D100" s="21" t="s">
        <v>169</v>
      </c>
      <c r="E100" s="12">
        <v>1</v>
      </c>
      <c r="F100" s="9">
        <f>SUM(G94:G99)</f>
        <v>15541.79</v>
      </c>
      <c r="G100" s="9">
        <f>ROUND(F100*E100,2)</f>
        <v>15541.79</v>
      </c>
      <c r="H100" s="21"/>
    </row>
    <row r="101" spans="1:8" ht="0.95" customHeight="1" x14ac:dyDescent="0.25">
      <c r="A101" s="15"/>
      <c r="B101" s="15"/>
      <c r="C101" s="15"/>
      <c r="D101" s="22"/>
      <c r="E101" s="15"/>
      <c r="F101" s="15"/>
      <c r="G101" s="15"/>
      <c r="H101" s="22"/>
    </row>
    <row r="102" spans="1:8" x14ac:dyDescent="0.25">
      <c r="A102" s="14"/>
      <c r="B102" s="14"/>
      <c r="C102" s="14"/>
      <c r="D102" s="21" t="s">
        <v>170</v>
      </c>
      <c r="E102" s="12">
        <v>1</v>
      </c>
      <c r="F102" s="9">
        <f>G91+G100</f>
        <v>17737.240000000002</v>
      </c>
      <c r="G102" s="9">
        <f>ROUND(F102*E102,2)</f>
        <v>17737.240000000002</v>
      </c>
      <c r="H102" s="21"/>
    </row>
    <row r="103" spans="1:8" ht="0.95" customHeight="1" x14ac:dyDescent="0.25">
      <c r="A103" s="15"/>
      <c r="B103" s="15"/>
      <c r="C103" s="15"/>
      <c r="D103" s="22"/>
      <c r="E103" s="15"/>
      <c r="F103" s="15"/>
      <c r="G103" s="15"/>
      <c r="H103" s="22"/>
    </row>
    <row r="104" spans="1:8" x14ac:dyDescent="0.25">
      <c r="A104" s="10" t="s">
        <v>171</v>
      </c>
      <c r="B104" s="10" t="s">
        <v>11</v>
      </c>
      <c r="C104" s="10" t="s">
        <v>12</v>
      </c>
      <c r="D104" s="19" t="s">
        <v>172</v>
      </c>
      <c r="E104" s="9">
        <f>E126</f>
        <v>1</v>
      </c>
      <c r="F104" s="9">
        <f>F126</f>
        <v>78724.569999999992</v>
      </c>
      <c r="G104" s="9">
        <f>G126</f>
        <v>78724.570000000007</v>
      </c>
      <c r="H104" s="19"/>
    </row>
    <row r="105" spans="1:8" x14ac:dyDescent="0.25">
      <c r="A105" s="10" t="s">
        <v>173</v>
      </c>
      <c r="B105" s="10" t="s">
        <v>11</v>
      </c>
      <c r="C105" s="10" t="s">
        <v>12</v>
      </c>
      <c r="D105" s="19" t="s">
        <v>174</v>
      </c>
      <c r="E105" s="9">
        <f>E118</f>
        <v>1</v>
      </c>
      <c r="F105" s="9">
        <f>F118</f>
        <v>68244.37</v>
      </c>
      <c r="G105" s="9">
        <f>G118</f>
        <v>68244.37</v>
      </c>
      <c r="H105" s="19"/>
    </row>
    <row r="106" spans="1:8" x14ac:dyDescent="0.25">
      <c r="A106" s="11" t="s">
        <v>175</v>
      </c>
      <c r="B106" s="11" t="s">
        <v>17</v>
      </c>
      <c r="C106" s="11" t="s">
        <v>18</v>
      </c>
      <c r="D106" s="20" t="s">
        <v>176</v>
      </c>
      <c r="E106" s="12">
        <v>475.1</v>
      </c>
      <c r="F106" s="12">
        <v>7.32</v>
      </c>
      <c r="G106" s="13">
        <f t="shared" ref="G106:G117" si="4">ROUND(E106*F106,2)</f>
        <v>3477.73</v>
      </c>
      <c r="H106" s="20"/>
    </row>
    <row r="107" spans="1:8" x14ac:dyDescent="0.25">
      <c r="A107" s="11" t="s">
        <v>177</v>
      </c>
      <c r="B107" s="11" t="s">
        <v>17</v>
      </c>
      <c r="C107" s="11" t="s">
        <v>18</v>
      </c>
      <c r="D107" s="20" t="s">
        <v>178</v>
      </c>
      <c r="E107" s="12">
        <v>50</v>
      </c>
      <c r="F107" s="12">
        <v>7.32</v>
      </c>
      <c r="G107" s="13">
        <f t="shared" si="4"/>
        <v>366</v>
      </c>
      <c r="H107" s="20"/>
    </row>
    <row r="108" spans="1:8" x14ac:dyDescent="0.25">
      <c r="A108" s="11" t="s">
        <v>179</v>
      </c>
      <c r="B108" s="11" t="s">
        <v>17</v>
      </c>
      <c r="C108" s="11" t="s">
        <v>18</v>
      </c>
      <c r="D108" s="20" t="s">
        <v>180</v>
      </c>
      <c r="E108" s="12">
        <v>20</v>
      </c>
      <c r="F108" s="12">
        <v>19.47</v>
      </c>
      <c r="G108" s="13">
        <f t="shared" si="4"/>
        <v>389.4</v>
      </c>
      <c r="H108" s="20"/>
    </row>
    <row r="109" spans="1:8" x14ac:dyDescent="0.25">
      <c r="A109" s="11" t="s">
        <v>181</v>
      </c>
      <c r="B109" s="11" t="s">
        <v>17</v>
      </c>
      <c r="C109" s="11" t="s">
        <v>18</v>
      </c>
      <c r="D109" s="20" t="s">
        <v>182</v>
      </c>
      <c r="E109" s="12">
        <v>345</v>
      </c>
      <c r="F109" s="12">
        <v>21.24</v>
      </c>
      <c r="G109" s="13">
        <f t="shared" si="4"/>
        <v>7327.8</v>
      </c>
      <c r="H109" s="20"/>
    </row>
    <row r="110" spans="1:8" ht="22.5" x14ac:dyDescent="0.25">
      <c r="A110" s="11" t="s">
        <v>183</v>
      </c>
      <c r="B110" s="11" t="s">
        <v>17</v>
      </c>
      <c r="C110" s="11" t="s">
        <v>18</v>
      </c>
      <c r="D110" s="20" t="s">
        <v>184</v>
      </c>
      <c r="E110" s="12">
        <v>47.6</v>
      </c>
      <c r="F110" s="12">
        <v>55.11</v>
      </c>
      <c r="G110" s="13">
        <f t="shared" si="4"/>
        <v>2623.24</v>
      </c>
      <c r="H110" s="20"/>
    </row>
    <row r="111" spans="1:8" ht="22.5" x14ac:dyDescent="0.25">
      <c r="A111" s="11" t="s">
        <v>185</v>
      </c>
      <c r="B111" s="11" t="s">
        <v>17</v>
      </c>
      <c r="C111" s="11" t="s">
        <v>72</v>
      </c>
      <c r="D111" s="20" t="s">
        <v>186</v>
      </c>
      <c r="E111" s="12">
        <v>10</v>
      </c>
      <c r="F111" s="12">
        <v>28.67</v>
      </c>
      <c r="G111" s="13">
        <f t="shared" si="4"/>
        <v>286.7</v>
      </c>
      <c r="H111" s="20"/>
    </row>
    <row r="112" spans="1:8" ht="22.5" x14ac:dyDescent="0.25">
      <c r="A112" s="11" t="s">
        <v>187</v>
      </c>
      <c r="B112" s="11" t="s">
        <v>17</v>
      </c>
      <c r="C112" s="11" t="s">
        <v>72</v>
      </c>
      <c r="D112" s="20" t="s">
        <v>188</v>
      </c>
      <c r="E112" s="12">
        <v>11.2</v>
      </c>
      <c r="F112" s="12">
        <v>26.08</v>
      </c>
      <c r="G112" s="13">
        <f t="shared" si="4"/>
        <v>292.10000000000002</v>
      </c>
      <c r="H112" s="20"/>
    </row>
    <row r="113" spans="1:8" x14ac:dyDescent="0.25">
      <c r="A113" s="11" t="s">
        <v>189</v>
      </c>
      <c r="B113" s="11" t="s">
        <v>17</v>
      </c>
      <c r="C113" s="11" t="s">
        <v>18</v>
      </c>
      <c r="D113" s="20" t="s">
        <v>190</v>
      </c>
      <c r="E113" s="12">
        <v>12.5</v>
      </c>
      <c r="F113" s="12">
        <v>70.56</v>
      </c>
      <c r="G113" s="13">
        <f t="shared" si="4"/>
        <v>882</v>
      </c>
      <c r="H113" s="20"/>
    </row>
    <row r="114" spans="1:8" x14ac:dyDescent="0.25">
      <c r="A114" s="11" t="s">
        <v>191</v>
      </c>
      <c r="B114" s="11" t="s">
        <v>17</v>
      </c>
      <c r="C114" s="11" t="s">
        <v>18</v>
      </c>
      <c r="D114" s="20" t="s">
        <v>192</v>
      </c>
      <c r="E114" s="12">
        <v>305</v>
      </c>
      <c r="F114" s="12">
        <v>12.39</v>
      </c>
      <c r="G114" s="13">
        <f t="shared" si="4"/>
        <v>3778.95</v>
      </c>
      <c r="H114" s="20"/>
    </row>
    <row r="115" spans="1:8" x14ac:dyDescent="0.25">
      <c r="A115" s="11" t="s">
        <v>193</v>
      </c>
      <c r="B115" s="11" t="s">
        <v>17</v>
      </c>
      <c r="C115" s="11" t="s">
        <v>18</v>
      </c>
      <c r="D115" s="20" t="s">
        <v>194</v>
      </c>
      <c r="E115" s="12">
        <v>12</v>
      </c>
      <c r="F115" s="12">
        <v>64.069999999999993</v>
      </c>
      <c r="G115" s="13">
        <f t="shared" si="4"/>
        <v>768.84</v>
      </c>
      <c r="H115" s="20"/>
    </row>
    <row r="116" spans="1:8" x14ac:dyDescent="0.25">
      <c r="A116" s="11" t="s">
        <v>195</v>
      </c>
      <c r="B116" s="11" t="s">
        <v>17</v>
      </c>
      <c r="C116" s="11" t="s">
        <v>51</v>
      </c>
      <c r="D116" s="20" t="s">
        <v>196</v>
      </c>
      <c r="E116" s="12">
        <v>630</v>
      </c>
      <c r="F116" s="12">
        <v>68.44</v>
      </c>
      <c r="G116" s="13">
        <f t="shared" si="4"/>
        <v>43117.2</v>
      </c>
      <c r="H116" s="20"/>
    </row>
    <row r="117" spans="1:8" x14ac:dyDescent="0.25">
      <c r="A117" s="11" t="s">
        <v>197</v>
      </c>
      <c r="B117" s="11" t="s">
        <v>17</v>
      </c>
      <c r="C117" s="11" t="s">
        <v>51</v>
      </c>
      <c r="D117" s="20" t="s">
        <v>198</v>
      </c>
      <c r="E117" s="12">
        <v>674.1</v>
      </c>
      <c r="F117" s="12">
        <v>7.32</v>
      </c>
      <c r="G117" s="13">
        <f t="shared" si="4"/>
        <v>4934.41</v>
      </c>
      <c r="H117" s="20"/>
    </row>
    <row r="118" spans="1:8" x14ac:dyDescent="0.25">
      <c r="A118" s="14"/>
      <c r="B118" s="14"/>
      <c r="C118" s="14"/>
      <c r="D118" s="21" t="s">
        <v>199</v>
      </c>
      <c r="E118" s="12">
        <v>1</v>
      </c>
      <c r="F118" s="9">
        <f>SUM(G106:G117)</f>
        <v>68244.37</v>
      </c>
      <c r="G118" s="9">
        <f>ROUND(F118*E118,2)</f>
        <v>68244.37</v>
      </c>
      <c r="H118" s="21"/>
    </row>
    <row r="119" spans="1:8" ht="0.95" customHeight="1" x14ac:dyDescent="0.25">
      <c r="A119" s="15"/>
      <c r="B119" s="15"/>
      <c r="C119" s="15"/>
      <c r="D119" s="22"/>
      <c r="E119" s="15"/>
      <c r="F119" s="15"/>
      <c r="G119" s="15"/>
      <c r="H119" s="22"/>
    </row>
    <row r="120" spans="1:8" x14ac:dyDescent="0.25">
      <c r="A120" s="10" t="s">
        <v>200</v>
      </c>
      <c r="B120" s="10" t="s">
        <v>11</v>
      </c>
      <c r="C120" s="10" t="s">
        <v>12</v>
      </c>
      <c r="D120" s="19" t="s">
        <v>201</v>
      </c>
      <c r="E120" s="9">
        <f>E124</f>
        <v>1</v>
      </c>
      <c r="F120" s="9">
        <f>F124</f>
        <v>10480.199999999999</v>
      </c>
      <c r="G120" s="9">
        <f>G124</f>
        <v>10480.200000000001</v>
      </c>
      <c r="H120" s="19"/>
    </row>
    <row r="121" spans="1:8" ht="22.5" x14ac:dyDescent="0.25">
      <c r="A121" s="11" t="s">
        <v>202</v>
      </c>
      <c r="B121" s="11" t="s">
        <v>17</v>
      </c>
      <c r="C121" s="11" t="s">
        <v>18</v>
      </c>
      <c r="D121" s="20" t="s">
        <v>203</v>
      </c>
      <c r="E121" s="12">
        <v>330</v>
      </c>
      <c r="F121" s="12">
        <v>30.21</v>
      </c>
      <c r="G121" s="13">
        <f>ROUND(E121*F121,2)</f>
        <v>9969.2999999999993</v>
      </c>
      <c r="H121" s="20"/>
    </row>
    <row r="122" spans="1:8" x14ac:dyDescent="0.25">
      <c r="A122" s="11" t="s">
        <v>204</v>
      </c>
      <c r="B122" s="11" t="s">
        <v>17</v>
      </c>
      <c r="C122" s="11" t="s">
        <v>18</v>
      </c>
      <c r="D122" s="20" t="s">
        <v>205</v>
      </c>
      <c r="E122" s="12">
        <v>10</v>
      </c>
      <c r="F122" s="12">
        <v>39.29</v>
      </c>
      <c r="G122" s="13">
        <f>ROUND(E122*F122,2)</f>
        <v>392.9</v>
      </c>
      <c r="H122" s="20"/>
    </row>
    <row r="123" spans="1:8" x14ac:dyDescent="0.25">
      <c r="A123" s="11" t="s">
        <v>206</v>
      </c>
      <c r="B123" s="11" t="s">
        <v>17</v>
      </c>
      <c r="C123" s="11" t="s">
        <v>23</v>
      </c>
      <c r="D123" s="20" t="s">
        <v>207</v>
      </c>
      <c r="E123" s="12">
        <v>1</v>
      </c>
      <c r="F123" s="12">
        <v>118</v>
      </c>
      <c r="G123" s="13">
        <f>ROUND(E123*F123,2)</f>
        <v>118</v>
      </c>
      <c r="H123" s="20"/>
    </row>
    <row r="124" spans="1:8" x14ac:dyDescent="0.25">
      <c r="A124" s="14"/>
      <c r="B124" s="14"/>
      <c r="C124" s="14"/>
      <c r="D124" s="21" t="s">
        <v>208</v>
      </c>
      <c r="E124" s="12">
        <v>1</v>
      </c>
      <c r="F124" s="9">
        <f>SUM(G121:G123)</f>
        <v>10480.199999999999</v>
      </c>
      <c r="G124" s="9">
        <f>ROUND(F124*E124,2)</f>
        <v>10480.200000000001</v>
      </c>
      <c r="H124" s="21"/>
    </row>
    <row r="125" spans="1:8" ht="0.95" customHeight="1" x14ac:dyDescent="0.25">
      <c r="A125" s="15"/>
      <c r="B125" s="15"/>
      <c r="C125" s="15"/>
      <c r="D125" s="22"/>
      <c r="E125" s="15"/>
      <c r="F125" s="15"/>
      <c r="G125" s="15"/>
      <c r="H125" s="22"/>
    </row>
    <row r="126" spans="1:8" x14ac:dyDescent="0.25">
      <c r="A126" s="14"/>
      <c r="B126" s="14"/>
      <c r="C126" s="14"/>
      <c r="D126" s="21" t="s">
        <v>209</v>
      </c>
      <c r="E126" s="12">
        <v>1</v>
      </c>
      <c r="F126" s="9">
        <f>G118+G124</f>
        <v>78724.569999999992</v>
      </c>
      <c r="G126" s="9">
        <f>ROUND(F126*E126,2)</f>
        <v>78724.570000000007</v>
      </c>
      <c r="H126" s="21"/>
    </row>
    <row r="127" spans="1:8" ht="0.95" customHeight="1" x14ac:dyDescent="0.25">
      <c r="A127" s="15"/>
      <c r="B127" s="15"/>
      <c r="C127" s="15"/>
      <c r="D127" s="22"/>
      <c r="E127" s="15"/>
      <c r="F127" s="15"/>
      <c r="G127" s="15"/>
      <c r="H127" s="22"/>
    </row>
    <row r="128" spans="1:8" x14ac:dyDescent="0.25">
      <c r="A128" s="10" t="s">
        <v>210</v>
      </c>
      <c r="B128" s="10" t="s">
        <v>11</v>
      </c>
      <c r="C128" s="10" t="s">
        <v>12</v>
      </c>
      <c r="D128" s="19" t="s">
        <v>211</v>
      </c>
      <c r="E128" s="9">
        <f>E130</f>
        <v>1</v>
      </c>
      <c r="F128" s="9">
        <f>F130</f>
        <v>3515.81</v>
      </c>
      <c r="G128" s="9">
        <f>G130</f>
        <v>3515.81</v>
      </c>
      <c r="H128" s="19"/>
    </row>
    <row r="129" spans="1:8" x14ac:dyDescent="0.25">
      <c r="A129" s="11" t="s">
        <v>212</v>
      </c>
      <c r="B129" s="11" t="s">
        <v>17</v>
      </c>
      <c r="C129" s="11" t="s">
        <v>214</v>
      </c>
      <c r="D129" s="20" t="s">
        <v>213</v>
      </c>
      <c r="E129" s="12">
        <v>101</v>
      </c>
      <c r="F129" s="12">
        <v>34.81</v>
      </c>
      <c r="G129" s="13">
        <f>ROUND(E129*F129,2)</f>
        <v>3515.81</v>
      </c>
      <c r="H129" s="20"/>
    </row>
    <row r="130" spans="1:8" x14ac:dyDescent="0.25">
      <c r="A130" s="14"/>
      <c r="B130" s="14"/>
      <c r="C130" s="14"/>
      <c r="D130" s="21" t="s">
        <v>215</v>
      </c>
      <c r="E130" s="12">
        <v>1</v>
      </c>
      <c r="F130" s="9">
        <f>G129</f>
        <v>3515.81</v>
      </c>
      <c r="G130" s="9">
        <f>ROUND(F130*E130,2)</f>
        <v>3515.81</v>
      </c>
      <c r="H130" s="21"/>
    </row>
    <row r="131" spans="1:8" ht="0.95" customHeight="1" x14ac:dyDescent="0.25">
      <c r="A131" s="15"/>
      <c r="B131" s="15"/>
      <c r="C131" s="15"/>
      <c r="D131" s="22"/>
      <c r="E131" s="15"/>
      <c r="F131" s="15"/>
      <c r="G131" s="15"/>
      <c r="H131" s="22"/>
    </row>
    <row r="132" spans="1:8" x14ac:dyDescent="0.25">
      <c r="A132" s="14"/>
      <c r="B132" s="14"/>
      <c r="C132" s="14"/>
      <c r="D132" s="21" t="s">
        <v>216</v>
      </c>
      <c r="E132" s="16">
        <v>1</v>
      </c>
      <c r="F132" s="9">
        <f>G9+G22+G29+G78+G83+G102+G126+G130</f>
        <v>166571.77000000002</v>
      </c>
      <c r="G132" s="9">
        <f>ROUND(F132*E132,2)</f>
        <v>166571.76999999999</v>
      </c>
      <c r="H132" s="21"/>
    </row>
    <row r="133" spans="1:8" ht="0.95" customHeight="1" x14ac:dyDescent="0.25">
      <c r="A133" s="15"/>
      <c r="B133" s="15"/>
      <c r="C133" s="15"/>
      <c r="D133" s="22"/>
      <c r="E133" s="15"/>
      <c r="F133" s="15"/>
      <c r="G133" s="15"/>
      <c r="H133" s="22"/>
    </row>
    <row r="134" spans="1:8" x14ac:dyDescent="0.25">
      <c r="A134" s="7" t="s">
        <v>217</v>
      </c>
      <c r="B134" s="7" t="s">
        <v>11</v>
      </c>
      <c r="C134" s="7" t="s">
        <v>12</v>
      </c>
      <c r="D134" s="18" t="s">
        <v>218</v>
      </c>
      <c r="E134" s="8">
        <f>E287</f>
        <v>1</v>
      </c>
      <c r="F134" s="9">
        <f>F287</f>
        <v>118070.28</v>
      </c>
      <c r="G134" s="9">
        <f>G287</f>
        <v>118070.28</v>
      </c>
      <c r="H134" s="18"/>
    </row>
    <row r="135" spans="1:8" x14ac:dyDescent="0.25">
      <c r="A135" s="10" t="s">
        <v>219</v>
      </c>
      <c r="B135" s="10" t="s">
        <v>11</v>
      </c>
      <c r="C135" s="10" t="s">
        <v>12</v>
      </c>
      <c r="D135" s="19" t="s">
        <v>220</v>
      </c>
      <c r="E135" s="9">
        <f>E172</f>
        <v>1</v>
      </c>
      <c r="F135" s="9">
        <f>F172</f>
        <v>41741.910000000003</v>
      </c>
      <c r="G135" s="9">
        <f>G172</f>
        <v>41741.910000000003</v>
      </c>
      <c r="H135" s="19"/>
    </row>
    <row r="136" spans="1:8" x14ac:dyDescent="0.25">
      <c r="A136" s="10" t="s">
        <v>221</v>
      </c>
      <c r="B136" s="10" t="s">
        <v>11</v>
      </c>
      <c r="C136" s="10" t="s">
        <v>12</v>
      </c>
      <c r="D136" s="19" t="s">
        <v>222</v>
      </c>
      <c r="E136" s="9">
        <f>E139</f>
        <v>1</v>
      </c>
      <c r="F136" s="9">
        <f>F139</f>
        <v>26361.200000000001</v>
      </c>
      <c r="G136" s="9">
        <f>G139</f>
        <v>26361.200000000001</v>
      </c>
      <c r="H136" s="19"/>
    </row>
    <row r="137" spans="1:8" x14ac:dyDescent="0.25">
      <c r="A137" s="11" t="s">
        <v>223</v>
      </c>
      <c r="B137" s="11" t="s">
        <v>17</v>
      </c>
      <c r="C137" s="11" t="s">
        <v>23</v>
      </c>
      <c r="D137" s="20" t="s">
        <v>224</v>
      </c>
      <c r="E137" s="12">
        <v>1</v>
      </c>
      <c r="F137" s="12">
        <v>15918.2</v>
      </c>
      <c r="G137" s="13">
        <f>ROUND(E137*F137,2)</f>
        <v>15918.2</v>
      </c>
      <c r="H137" s="20"/>
    </row>
    <row r="138" spans="1:8" x14ac:dyDescent="0.25">
      <c r="A138" s="11" t="s">
        <v>225</v>
      </c>
      <c r="B138" s="11" t="s">
        <v>17</v>
      </c>
      <c r="C138" s="11" t="s">
        <v>23</v>
      </c>
      <c r="D138" s="20" t="s">
        <v>226</v>
      </c>
      <c r="E138" s="12">
        <v>3</v>
      </c>
      <c r="F138" s="12">
        <v>3481</v>
      </c>
      <c r="G138" s="13">
        <f>ROUND(E138*F138,2)</f>
        <v>10443</v>
      </c>
      <c r="H138" s="20"/>
    </row>
    <row r="139" spans="1:8" x14ac:dyDescent="0.25">
      <c r="A139" s="14"/>
      <c r="B139" s="14"/>
      <c r="C139" s="14"/>
      <c r="D139" s="21" t="s">
        <v>227</v>
      </c>
      <c r="E139" s="12">
        <v>1</v>
      </c>
      <c r="F139" s="9">
        <f>SUM(G137:G138)</f>
        <v>26361.200000000001</v>
      </c>
      <c r="G139" s="9">
        <f>ROUND(F139*E139,2)</f>
        <v>26361.200000000001</v>
      </c>
      <c r="H139" s="21"/>
    </row>
    <row r="140" spans="1:8" ht="0.95" customHeight="1" x14ac:dyDescent="0.25">
      <c r="A140" s="15"/>
      <c r="B140" s="15"/>
      <c r="C140" s="15"/>
      <c r="D140" s="22"/>
      <c r="E140" s="15"/>
      <c r="F140" s="15"/>
      <c r="G140" s="15"/>
      <c r="H140" s="22"/>
    </row>
    <row r="141" spans="1:8" x14ac:dyDescent="0.25">
      <c r="A141" s="10" t="s">
        <v>228</v>
      </c>
      <c r="B141" s="10" t="s">
        <v>11</v>
      </c>
      <c r="C141" s="10" t="s">
        <v>12</v>
      </c>
      <c r="D141" s="19" t="s">
        <v>229</v>
      </c>
      <c r="E141" s="9">
        <f>E170</f>
        <v>1</v>
      </c>
      <c r="F141" s="9">
        <f>F170</f>
        <v>15380.71</v>
      </c>
      <c r="G141" s="9">
        <f>G170</f>
        <v>15380.71</v>
      </c>
      <c r="H141" s="19"/>
    </row>
    <row r="142" spans="1:8" x14ac:dyDescent="0.25">
      <c r="A142" s="10" t="s">
        <v>230</v>
      </c>
      <c r="B142" s="10" t="s">
        <v>11</v>
      </c>
      <c r="C142" s="10" t="s">
        <v>12</v>
      </c>
      <c r="D142" s="19" t="s">
        <v>231</v>
      </c>
      <c r="E142" s="9">
        <f>E146</f>
        <v>1</v>
      </c>
      <c r="F142" s="9">
        <f>F146</f>
        <v>7847</v>
      </c>
      <c r="G142" s="9">
        <f>G146</f>
        <v>7847</v>
      </c>
      <c r="H142" s="19"/>
    </row>
    <row r="143" spans="1:8" x14ac:dyDescent="0.25">
      <c r="A143" s="11" t="s">
        <v>232</v>
      </c>
      <c r="B143" s="11" t="s">
        <v>17</v>
      </c>
      <c r="C143" s="11" t="s">
        <v>23</v>
      </c>
      <c r="D143" s="20" t="s">
        <v>233</v>
      </c>
      <c r="E143" s="12">
        <v>2</v>
      </c>
      <c r="F143" s="12">
        <v>1050.2</v>
      </c>
      <c r="G143" s="13">
        <f>ROUND(E143*F143,2)</f>
        <v>2100.4</v>
      </c>
      <c r="H143" s="20"/>
    </row>
    <row r="144" spans="1:8" x14ac:dyDescent="0.25">
      <c r="A144" s="11" t="s">
        <v>234</v>
      </c>
      <c r="B144" s="11" t="s">
        <v>17</v>
      </c>
      <c r="C144" s="11" t="s">
        <v>23</v>
      </c>
      <c r="D144" s="20" t="s">
        <v>235</v>
      </c>
      <c r="E144" s="12">
        <v>1</v>
      </c>
      <c r="F144" s="12">
        <v>790.6</v>
      </c>
      <c r="G144" s="13">
        <f>ROUND(E144*F144,2)</f>
        <v>790.6</v>
      </c>
      <c r="H144" s="20"/>
    </row>
    <row r="145" spans="1:8" x14ac:dyDescent="0.25">
      <c r="A145" s="11" t="s">
        <v>236</v>
      </c>
      <c r="B145" s="11" t="s">
        <v>17</v>
      </c>
      <c r="C145" s="11" t="s">
        <v>23</v>
      </c>
      <c r="D145" s="20" t="s">
        <v>237</v>
      </c>
      <c r="E145" s="12">
        <v>1</v>
      </c>
      <c r="F145" s="12">
        <v>4956</v>
      </c>
      <c r="G145" s="13">
        <f>ROUND(E145*F145,2)</f>
        <v>4956</v>
      </c>
      <c r="H145" s="20"/>
    </row>
    <row r="146" spans="1:8" x14ac:dyDescent="0.25">
      <c r="A146" s="14"/>
      <c r="B146" s="14"/>
      <c r="C146" s="14"/>
      <c r="D146" s="21" t="s">
        <v>238</v>
      </c>
      <c r="E146" s="12">
        <v>1</v>
      </c>
      <c r="F146" s="9">
        <f>SUM(G143:G145)</f>
        <v>7847</v>
      </c>
      <c r="G146" s="9">
        <f>ROUND(F146*E146,2)</f>
        <v>7847</v>
      </c>
      <c r="H146" s="21"/>
    </row>
    <row r="147" spans="1:8" ht="0.95" customHeight="1" x14ac:dyDescent="0.25">
      <c r="A147" s="15"/>
      <c r="B147" s="15"/>
      <c r="C147" s="15"/>
      <c r="D147" s="22"/>
      <c r="E147" s="15"/>
      <c r="F147" s="15"/>
      <c r="G147" s="15"/>
      <c r="H147" s="22"/>
    </row>
    <row r="148" spans="1:8" x14ac:dyDescent="0.25">
      <c r="A148" s="10" t="s">
        <v>239</v>
      </c>
      <c r="B148" s="10" t="s">
        <v>11</v>
      </c>
      <c r="C148" s="10" t="s">
        <v>12</v>
      </c>
      <c r="D148" s="19" t="s">
        <v>240</v>
      </c>
      <c r="E148" s="9">
        <f>E156</f>
        <v>1</v>
      </c>
      <c r="F148" s="9">
        <f>F156</f>
        <v>3493.98</v>
      </c>
      <c r="G148" s="9">
        <f>G156</f>
        <v>3493.98</v>
      </c>
      <c r="H148" s="19"/>
    </row>
    <row r="149" spans="1:8" x14ac:dyDescent="0.25">
      <c r="A149" s="11" t="s">
        <v>241</v>
      </c>
      <c r="B149" s="11" t="s">
        <v>17</v>
      </c>
      <c r="C149" s="11" t="s">
        <v>72</v>
      </c>
      <c r="D149" s="20" t="s">
        <v>242</v>
      </c>
      <c r="E149" s="12">
        <v>10</v>
      </c>
      <c r="F149" s="12">
        <v>16.52</v>
      </c>
      <c r="G149" s="13">
        <f t="shared" ref="G149:G155" si="5">ROUND(E149*F149,2)</f>
        <v>165.2</v>
      </c>
      <c r="H149" s="20"/>
    </row>
    <row r="150" spans="1:8" x14ac:dyDescent="0.25">
      <c r="A150" s="11" t="s">
        <v>243</v>
      </c>
      <c r="B150" s="11" t="s">
        <v>17</v>
      </c>
      <c r="C150" s="11" t="s">
        <v>72</v>
      </c>
      <c r="D150" s="20" t="s">
        <v>244</v>
      </c>
      <c r="E150" s="12">
        <v>14</v>
      </c>
      <c r="F150" s="12">
        <v>27.14</v>
      </c>
      <c r="G150" s="13">
        <f t="shared" si="5"/>
        <v>379.96</v>
      </c>
      <c r="H150" s="20"/>
    </row>
    <row r="151" spans="1:8" x14ac:dyDescent="0.25">
      <c r="A151" s="11" t="s">
        <v>245</v>
      </c>
      <c r="B151" s="11" t="s">
        <v>17</v>
      </c>
      <c r="C151" s="11" t="s">
        <v>72</v>
      </c>
      <c r="D151" s="20" t="s">
        <v>246</v>
      </c>
      <c r="E151" s="12">
        <v>12</v>
      </c>
      <c r="F151" s="12">
        <v>33.04</v>
      </c>
      <c r="G151" s="13">
        <f t="shared" si="5"/>
        <v>396.48</v>
      </c>
      <c r="H151" s="20"/>
    </row>
    <row r="152" spans="1:8" x14ac:dyDescent="0.25">
      <c r="A152" s="11" t="s">
        <v>247</v>
      </c>
      <c r="B152" s="11" t="s">
        <v>17</v>
      </c>
      <c r="C152" s="11" t="s">
        <v>72</v>
      </c>
      <c r="D152" s="20" t="s">
        <v>248</v>
      </c>
      <c r="E152" s="12">
        <v>32</v>
      </c>
      <c r="F152" s="12">
        <v>40.119999999999997</v>
      </c>
      <c r="G152" s="13">
        <f t="shared" si="5"/>
        <v>1283.8399999999999</v>
      </c>
      <c r="H152" s="20"/>
    </row>
    <row r="153" spans="1:8" x14ac:dyDescent="0.25">
      <c r="A153" s="11" t="s">
        <v>249</v>
      </c>
      <c r="B153" s="11" t="s">
        <v>17</v>
      </c>
      <c r="C153" s="11" t="s">
        <v>72</v>
      </c>
      <c r="D153" s="20" t="s">
        <v>250</v>
      </c>
      <c r="E153" s="12">
        <v>7</v>
      </c>
      <c r="F153" s="12">
        <v>46.02</v>
      </c>
      <c r="G153" s="13">
        <f t="shared" si="5"/>
        <v>322.14</v>
      </c>
      <c r="H153" s="20"/>
    </row>
    <row r="154" spans="1:8" x14ac:dyDescent="0.25">
      <c r="A154" s="11" t="s">
        <v>251</v>
      </c>
      <c r="B154" s="11" t="s">
        <v>17</v>
      </c>
      <c r="C154" s="11" t="s">
        <v>72</v>
      </c>
      <c r="D154" s="20" t="s">
        <v>252</v>
      </c>
      <c r="E154" s="12">
        <v>4</v>
      </c>
      <c r="F154" s="12">
        <v>50.74</v>
      </c>
      <c r="G154" s="13">
        <f t="shared" si="5"/>
        <v>202.96</v>
      </c>
      <c r="H154" s="20"/>
    </row>
    <row r="155" spans="1:8" x14ac:dyDescent="0.25">
      <c r="A155" s="11" t="s">
        <v>253</v>
      </c>
      <c r="B155" s="11" t="s">
        <v>17</v>
      </c>
      <c r="C155" s="11" t="s">
        <v>18</v>
      </c>
      <c r="D155" s="20" t="s">
        <v>254</v>
      </c>
      <c r="E155" s="12">
        <v>14</v>
      </c>
      <c r="F155" s="12">
        <v>53.1</v>
      </c>
      <c r="G155" s="13">
        <f t="shared" si="5"/>
        <v>743.4</v>
      </c>
      <c r="H155" s="20"/>
    </row>
    <row r="156" spans="1:8" x14ac:dyDescent="0.25">
      <c r="A156" s="14"/>
      <c r="B156" s="14"/>
      <c r="C156" s="14"/>
      <c r="D156" s="21" t="s">
        <v>255</v>
      </c>
      <c r="E156" s="12">
        <v>1</v>
      </c>
      <c r="F156" s="9">
        <f>SUM(G149:G155)</f>
        <v>3493.98</v>
      </c>
      <c r="G156" s="9">
        <f>ROUND(F156*E156,2)</f>
        <v>3493.98</v>
      </c>
      <c r="H156" s="21"/>
    </row>
    <row r="157" spans="1:8" ht="0.95" customHeight="1" x14ac:dyDescent="0.25">
      <c r="A157" s="15"/>
      <c r="B157" s="15"/>
      <c r="C157" s="15"/>
      <c r="D157" s="22"/>
      <c r="E157" s="15"/>
      <c r="F157" s="15"/>
      <c r="G157" s="15"/>
      <c r="H157" s="22"/>
    </row>
    <row r="158" spans="1:8" x14ac:dyDescent="0.25">
      <c r="A158" s="10" t="s">
        <v>256</v>
      </c>
      <c r="B158" s="10" t="s">
        <v>11</v>
      </c>
      <c r="C158" s="10" t="s">
        <v>12</v>
      </c>
      <c r="D158" s="19" t="s">
        <v>257</v>
      </c>
      <c r="E158" s="9">
        <f>E163</f>
        <v>1</v>
      </c>
      <c r="F158" s="9">
        <f>F163</f>
        <v>2493.9299999999998</v>
      </c>
      <c r="G158" s="9">
        <f>G163</f>
        <v>2493.9299999999998</v>
      </c>
      <c r="H158" s="19"/>
    </row>
    <row r="159" spans="1:8" x14ac:dyDescent="0.25">
      <c r="A159" s="11" t="s">
        <v>258</v>
      </c>
      <c r="B159" s="11" t="s">
        <v>17</v>
      </c>
      <c r="C159" s="11" t="s">
        <v>18</v>
      </c>
      <c r="D159" s="20" t="s">
        <v>259</v>
      </c>
      <c r="E159" s="12">
        <v>2.5099999999999998</v>
      </c>
      <c r="F159" s="12">
        <v>413</v>
      </c>
      <c r="G159" s="13">
        <f>ROUND(E159*F159,2)</f>
        <v>1036.6300000000001</v>
      </c>
      <c r="H159" s="20"/>
    </row>
    <row r="160" spans="1:8" x14ac:dyDescent="0.25">
      <c r="A160" s="11" t="s">
        <v>260</v>
      </c>
      <c r="B160" s="11" t="s">
        <v>17</v>
      </c>
      <c r="C160" s="11" t="s">
        <v>23</v>
      </c>
      <c r="D160" s="20" t="s">
        <v>261</v>
      </c>
      <c r="E160" s="12">
        <v>12</v>
      </c>
      <c r="F160" s="12">
        <v>53.1</v>
      </c>
      <c r="G160" s="13">
        <f>ROUND(E160*F160,2)</f>
        <v>637.20000000000005</v>
      </c>
      <c r="H160" s="20"/>
    </row>
    <row r="161" spans="1:8" x14ac:dyDescent="0.25">
      <c r="A161" s="11" t="s">
        <v>262</v>
      </c>
      <c r="B161" s="11" t="s">
        <v>17</v>
      </c>
      <c r="C161" s="11" t="s">
        <v>23</v>
      </c>
      <c r="D161" s="20" t="s">
        <v>263</v>
      </c>
      <c r="E161" s="12">
        <v>7</v>
      </c>
      <c r="F161" s="12">
        <v>76.7</v>
      </c>
      <c r="G161" s="13">
        <f>ROUND(E161*F161,2)</f>
        <v>536.9</v>
      </c>
      <c r="H161" s="20"/>
    </row>
    <row r="162" spans="1:8" x14ac:dyDescent="0.25">
      <c r="A162" s="11" t="s">
        <v>264</v>
      </c>
      <c r="B162" s="11" t="s">
        <v>17</v>
      </c>
      <c r="C162" s="11" t="s">
        <v>23</v>
      </c>
      <c r="D162" s="20" t="s">
        <v>265</v>
      </c>
      <c r="E162" s="12">
        <v>2</v>
      </c>
      <c r="F162" s="12">
        <v>141.6</v>
      </c>
      <c r="G162" s="13">
        <f>ROUND(E162*F162,2)</f>
        <v>283.2</v>
      </c>
      <c r="H162" s="20"/>
    </row>
    <row r="163" spans="1:8" x14ac:dyDescent="0.25">
      <c r="A163" s="14"/>
      <c r="B163" s="14"/>
      <c r="C163" s="14"/>
      <c r="D163" s="21" t="s">
        <v>266</v>
      </c>
      <c r="E163" s="12">
        <v>1</v>
      </c>
      <c r="F163" s="9">
        <f>SUM(G159:G162)</f>
        <v>2493.9299999999998</v>
      </c>
      <c r="G163" s="9">
        <f>ROUND(F163*E163,2)</f>
        <v>2493.9299999999998</v>
      </c>
      <c r="H163" s="21"/>
    </row>
    <row r="164" spans="1:8" ht="0.95" customHeight="1" x14ac:dyDescent="0.25">
      <c r="A164" s="15"/>
      <c r="B164" s="15"/>
      <c r="C164" s="15"/>
      <c r="D164" s="22"/>
      <c r="E164" s="15"/>
      <c r="F164" s="15"/>
      <c r="G164" s="15"/>
      <c r="H164" s="22"/>
    </row>
    <row r="165" spans="1:8" x14ac:dyDescent="0.25">
      <c r="A165" s="10" t="s">
        <v>267</v>
      </c>
      <c r="B165" s="10" t="s">
        <v>11</v>
      </c>
      <c r="C165" s="10" t="s">
        <v>12</v>
      </c>
      <c r="D165" s="19" t="s">
        <v>211</v>
      </c>
      <c r="E165" s="9">
        <f>E168</f>
        <v>1</v>
      </c>
      <c r="F165" s="9">
        <f>F168</f>
        <v>1545.8</v>
      </c>
      <c r="G165" s="9">
        <f>G168</f>
        <v>1545.8</v>
      </c>
      <c r="H165" s="19"/>
    </row>
    <row r="166" spans="1:8" x14ac:dyDescent="0.25">
      <c r="A166" s="11" t="s">
        <v>268</v>
      </c>
      <c r="B166" s="11" t="s">
        <v>17</v>
      </c>
      <c r="C166" s="11" t="s">
        <v>23</v>
      </c>
      <c r="D166" s="20" t="s">
        <v>269</v>
      </c>
      <c r="E166" s="12">
        <v>2</v>
      </c>
      <c r="F166" s="12">
        <v>241.9</v>
      </c>
      <c r="G166" s="13">
        <f>ROUND(E166*F166,2)</f>
        <v>483.8</v>
      </c>
      <c r="H166" s="20"/>
    </row>
    <row r="167" spans="1:8" x14ac:dyDescent="0.25">
      <c r="A167" s="11" t="s">
        <v>270</v>
      </c>
      <c r="B167" s="11" t="s">
        <v>17</v>
      </c>
      <c r="C167" s="11" t="s">
        <v>23</v>
      </c>
      <c r="D167" s="20" t="s">
        <v>271</v>
      </c>
      <c r="E167" s="12">
        <v>1</v>
      </c>
      <c r="F167" s="12">
        <v>1062</v>
      </c>
      <c r="G167" s="13">
        <f>ROUND(E167*F167,2)</f>
        <v>1062</v>
      </c>
      <c r="H167" s="20"/>
    </row>
    <row r="168" spans="1:8" x14ac:dyDescent="0.25">
      <c r="A168" s="14"/>
      <c r="B168" s="14"/>
      <c r="C168" s="14"/>
      <c r="D168" s="21" t="s">
        <v>272</v>
      </c>
      <c r="E168" s="12">
        <v>1</v>
      </c>
      <c r="F168" s="9">
        <f>SUM(G166:G167)</f>
        <v>1545.8</v>
      </c>
      <c r="G168" s="9">
        <f>ROUND(F168*E168,2)</f>
        <v>1545.8</v>
      </c>
      <c r="H168" s="21"/>
    </row>
    <row r="169" spans="1:8" ht="0.95" customHeight="1" x14ac:dyDescent="0.25">
      <c r="A169" s="15"/>
      <c r="B169" s="15"/>
      <c r="C169" s="15"/>
      <c r="D169" s="22"/>
      <c r="E169" s="15"/>
      <c r="F169" s="15"/>
      <c r="G169" s="15"/>
      <c r="H169" s="22"/>
    </row>
    <row r="170" spans="1:8" x14ac:dyDescent="0.25">
      <c r="A170" s="14"/>
      <c r="B170" s="14"/>
      <c r="C170" s="14"/>
      <c r="D170" s="21" t="s">
        <v>273</v>
      </c>
      <c r="E170" s="12">
        <v>1</v>
      </c>
      <c r="F170" s="9">
        <f>G146+G156+G163+G168</f>
        <v>15380.71</v>
      </c>
      <c r="G170" s="9">
        <f>ROUND(F170*E170,2)</f>
        <v>15380.71</v>
      </c>
      <c r="H170" s="21"/>
    </row>
    <row r="171" spans="1:8" ht="0.95" customHeight="1" x14ac:dyDescent="0.25">
      <c r="A171" s="15"/>
      <c r="B171" s="15"/>
      <c r="C171" s="15"/>
      <c r="D171" s="22"/>
      <c r="E171" s="15"/>
      <c r="F171" s="15"/>
      <c r="G171" s="15"/>
      <c r="H171" s="22"/>
    </row>
    <row r="172" spans="1:8" x14ac:dyDescent="0.25">
      <c r="A172" s="14"/>
      <c r="B172" s="14"/>
      <c r="C172" s="14"/>
      <c r="D172" s="21" t="s">
        <v>274</v>
      </c>
      <c r="E172" s="12">
        <v>1</v>
      </c>
      <c r="F172" s="9">
        <f>G139+G170</f>
        <v>41741.910000000003</v>
      </c>
      <c r="G172" s="9">
        <f>ROUND(F172*E172,2)</f>
        <v>41741.910000000003</v>
      </c>
      <c r="H172" s="21"/>
    </row>
    <row r="173" spans="1:8" ht="0.95" customHeight="1" x14ac:dyDescent="0.25">
      <c r="A173" s="15"/>
      <c r="B173" s="15"/>
      <c r="C173" s="15"/>
      <c r="D173" s="22"/>
      <c r="E173" s="15"/>
      <c r="F173" s="15"/>
      <c r="G173" s="15"/>
      <c r="H173" s="22"/>
    </row>
    <row r="174" spans="1:8" x14ac:dyDescent="0.25">
      <c r="A174" s="10" t="s">
        <v>275</v>
      </c>
      <c r="B174" s="10" t="s">
        <v>11</v>
      </c>
      <c r="C174" s="10" t="s">
        <v>12</v>
      </c>
      <c r="D174" s="19" t="s">
        <v>276</v>
      </c>
      <c r="E174" s="9">
        <f>E206</f>
        <v>1</v>
      </c>
      <c r="F174" s="9">
        <f>F206</f>
        <v>10454.02</v>
      </c>
      <c r="G174" s="9">
        <f>G206</f>
        <v>10454.02</v>
      </c>
      <c r="H174" s="19"/>
    </row>
    <row r="175" spans="1:8" x14ac:dyDescent="0.25">
      <c r="A175" s="10" t="s">
        <v>277</v>
      </c>
      <c r="B175" s="10" t="s">
        <v>11</v>
      </c>
      <c r="C175" s="10" t="s">
        <v>12</v>
      </c>
      <c r="D175" s="19" t="s">
        <v>278</v>
      </c>
      <c r="E175" s="9">
        <f>E179</f>
        <v>1</v>
      </c>
      <c r="F175" s="9">
        <f>F179</f>
        <v>583.20000000000005</v>
      </c>
      <c r="G175" s="9">
        <f>G179</f>
        <v>583.20000000000005</v>
      </c>
      <c r="H175" s="19"/>
    </row>
    <row r="176" spans="1:8" x14ac:dyDescent="0.25">
      <c r="A176" s="11" t="s">
        <v>279</v>
      </c>
      <c r="B176" s="11" t="s">
        <v>17</v>
      </c>
      <c r="C176" s="11" t="s">
        <v>23</v>
      </c>
      <c r="D176" s="20" t="s">
        <v>280</v>
      </c>
      <c r="E176" s="12">
        <v>6</v>
      </c>
      <c r="F176" s="12">
        <v>55.46</v>
      </c>
      <c r="G176" s="13">
        <f>ROUND(E176*F176,2)</f>
        <v>332.76</v>
      </c>
      <c r="H176" s="20"/>
    </row>
    <row r="177" spans="1:8" ht="22.5" x14ac:dyDescent="0.25">
      <c r="A177" s="11" t="s">
        <v>281</v>
      </c>
      <c r="B177" s="11" t="s">
        <v>17</v>
      </c>
      <c r="C177" s="11" t="s">
        <v>23</v>
      </c>
      <c r="D177" s="20" t="s">
        <v>282</v>
      </c>
      <c r="E177" s="12">
        <v>1</v>
      </c>
      <c r="F177" s="12">
        <v>115.64</v>
      </c>
      <c r="G177" s="13">
        <f>ROUND(E177*F177,2)</f>
        <v>115.64</v>
      </c>
      <c r="H177" s="20"/>
    </row>
    <row r="178" spans="1:8" x14ac:dyDescent="0.25">
      <c r="A178" s="11" t="s">
        <v>283</v>
      </c>
      <c r="B178" s="11" t="s">
        <v>17</v>
      </c>
      <c r="C178" s="11" t="s">
        <v>23</v>
      </c>
      <c r="D178" s="20" t="s">
        <v>284</v>
      </c>
      <c r="E178" s="12">
        <v>2</v>
      </c>
      <c r="F178" s="12">
        <v>67.400000000000006</v>
      </c>
      <c r="G178" s="13">
        <f>ROUND(E178*F178,2)</f>
        <v>134.80000000000001</v>
      </c>
      <c r="H178" s="20"/>
    </row>
    <row r="179" spans="1:8" x14ac:dyDescent="0.25">
      <c r="A179" s="14"/>
      <c r="B179" s="14"/>
      <c r="C179" s="14"/>
      <c r="D179" s="21" t="s">
        <v>285</v>
      </c>
      <c r="E179" s="12">
        <v>1</v>
      </c>
      <c r="F179" s="9">
        <f>SUM(G176:G178)</f>
        <v>583.20000000000005</v>
      </c>
      <c r="G179" s="9">
        <f>ROUND(F179*E179,2)</f>
        <v>583.20000000000005</v>
      </c>
      <c r="H179" s="21"/>
    </row>
    <row r="180" spans="1:8" ht="0.95" customHeight="1" x14ac:dyDescent="0.25">
      <c r="A180" s="15"/>
      <c r="B180" s="15"/>
      <c r="C180" s="15"/>
      <c r="D180" s="22"/>
      <c r="E180" s="15"/>
      <c r="F180" s="15"/>
      <c r="G180" s="15"/>
      <c r="H180" s="22"/>
    </row>
    <row r="181" spans="1:8" x14ac:dyDescent="0.25">
      <c r="A181" s="10" t="s">
        <v>286</v>
      </c>
      <c r="B181" s="10" t="s">
        <v>11</v>
      </c>
      <c r="C181" s="10" t="s">
        <v>12</v>
      </c>
      <c r="D181" s="19" t="s">
        <v>287</v>
      </c>
      <c r="E181" s="9">
        <f>E192</f>
        <v>1</v>
      </c>
      <c r="F181" s="9">
        <f>F192</f>
        <v>6896.4899999999989</v>
      </c>
      <c r="G181" s="9">
        <f>G192</f>
        <v>6896.49</v>
      </c>
      <c r="H181" s="19"/>
    </row>
    <row r="182" spans="1:8" ht="22.5" x14ac:dyDescent="0.25">
      <c r="A182" s="11" t="s">
        <v>288</v>
      </c>
      <c r="B182" s="11" t="s">
        <v>17</v>
      </c>
      <c r="C182" s="11" t="s">
        <v>23</v>
      </c>
      <c r="D182" s="20" t="s">
        <v>289</v>
      </c>
      <c r="E182" s="12">
        <v>1</v>
      </c>
      <c r="F182" s="12">
        <v>1209.9000000000001</v>
      </c>
      <c r="G182" s="13">
        <f t="shared" ref="G182:G191" si="6">ROUND(E182*F182,2)</f>
        <v>1209.9000000000001</v>
      </c>
      <c r="H182" s="20"/>
    </row>
    <row r="183" spans="1:8" x14ac:dyDescent="0.25">
      <c r="A183" s="11" t="s">
        <v>290</v>
      </c>
      <c r="B183" s="11" t="s">
        <v>17</v>
      </c>
      <c r="C183" s="11" t="s">
        <v>23</v>
      </c>
      <c r="D183" s="20" t="s">
        <v>291</v>
      </c>
      <c r="E183" s="12">
        <v>1</v>
      </c>
      <c r="F183" s="12">
        <v>531</v>
      </c>
      <c r="G183" s="13">
        <f t="shared" si="6"/>
        <v>531</v>
      </c>
      <c r="H183" s="20"/>
    </row>
    <row r="184" spans="1:8" x14ac:dyDescent="0.25">
      <c r="A184" s="11" t="s">
        <v>292</v>
      </c>
      <c r="B184" s="11" t="s">
        <v>17</v>
      </c>
      <c r="C184" s="11" t="s">
        <v>72</v>
      </c>
      <c r="D184" s="20" t="s">
        <v>293</v>
      </c>
      <c r="E184" s="12">
        <v>15</v>
      </c>
      <c r="F184" s="12">
        <v>58.26</v>
      </c>
      <c r="G184" s="13">
        <f t="shared" si="6"/>
        <v>873.9</v>
      </c>
      <c r="H184" s="20"/>
    </row>
    <row r="185" spans="1:8" x14ac:dyDescent="0.25">
      <c r="A185" s="11" t="s">
        <v>294</v>
      </c>
      <c r="B185" s="11" t="s">
        <v>17</v>
      </c>
      <c r="C185" s="11" t="s">
        <v>72</v>
      </c>
      <c r="D185" s="20" t="s">
        <v>295</v>
      </c>
      <c r="E185" s="12">
        <v>16</v>
      </c>
      <c r="F185" s="12">
        <v>48.76</v>
      </c>
      <c r="G185" s="13">
        <f t="shared" si="6"/>
        <v>780.16</v>
      </c>
      <c r="H185" s="20"/>
    </row>
    <row r="186" spans="1:8" x14ac:dyDescent="0.25">
      <c r="A186" s="11" t="s">
        <v>296</v>
      </c>
      <c r="B186" s="11" t="s">
        <v>17</v>
      </c>
      <c r="C186" s="11" t="s">
        <v>72</v>
      </c>
      <c r="D186" s="20" t="s">
        <v>297</v>
      </c>
      <c r="E186" s="12">
        <v>48</v>
      </c>
      <c r="F186" s="12">
        <v>41.63</v>
      </c>
      <c r="G186" s="13">
        <f t="shared" si="6"/>
        <v>1998.24</v>
      </c>
      <c r="H186" s="20"/>
    </row>
    <row r="187" spans="1:8" x14ac:dyDescent="0.25">
      <c r="A187" s="11" t="s">
        <v>298</v>
      </c>
      <c r="B187" s="11" t="s">
        <v>17</v>
      </c>
      <c r="C187" s="11" t="s">
        <v>72</v>
      </c>
      <c r="D187" s="20" t="s">
        <v>299</v>
      </c>
      <c r="E187" s="12">
        <v>6</v>
      </c>
      <c r="F187" s="12">
        <v>38.29</v>
      </c>
      <c r="G187" s="13">
        <f t="shared" si="6"/>
        <v>229.74</v>
      </c>
      <c r="H187" s="20"/>
    </row>
    <row r="188" spans="1:8" x14ac:dyDescent="0.25">
      <c r="A188" s="11" t="s">
        <v>300</v>
      </c>
      <c r="B188" s="11" t="s">
        <v>17</v>
      </c>
      <c r="C188" s="11" t="s">
        <v>23</v>
      </c>
      <c r="D188" s="20" t="s">
        <v>301</v>
      </c>
      <c r="E188" s="12">
        <v>1</v>
      </c>
      <c r="F188" s="12">
        <v>250.57</v>
      </c>
      <c r="G188" s="13">
        <f t="shared" si="6"/>
        <v>250.57</v>
      </c>
      <c r="H188" s="20"/>
    </row>
    <row r="189" spans="1:8" x14ac:dyDescent="0.25">
      <c r="A189" s="11" t="s">
        <v>302</v>
      </c>
      <c r="B189" s="11" t="s">
        <v>17</v>
      </c>
      <c r="C189" s="11" t="s">
        <v>23</v>
      </c>
      <c r="D189" s="20" t="s">
        <v>303</v>
      </c>
      <c r="E189" s="12">
        <v>1</v>
      </c>
      <c r="F189" s="12">
        <v>79.319999999999993</v>
      </c>
      <c r="G189" s="13">
        <f t="shared" si="6"/>
        <v>79.319999999999993</v>
      </c>
      <c r="H189" s="20"/>
    </row>
    <row r="190" spans="1:8" x14ac:dyDescent="0.25">
      <c r="A190" s="11" t="s">
        <v>304</v>
      </c>
      <c r="B190" s="11" t="s">
        <v>17</v>
      </c>
      <c r="C190" s="11" t="s">
        <v>23</v>
      </c>
      <c r="D190" s="20" t="s">
        <v>305</v>
      </c>
      <c r="E190" s="12">
        <v>1</v>
      </c>
      <c r="F190" s="12">
        <v>564.5</v>
      </c>
      <c r="G190" s="13">
        <f t="shared" si="6"/>
        <v>564.5</v>
      </c>
      <c r="H190" s="20"/>
    </row>
    <row r="191" spans="1:8" ht="22.5" x14ac:dyDescent="0.25">
      <c r="A191" s="11" t="s">
        <v>306</v>
      </c>
      <c r="B191" s="11" t="s">
        <v>17</v>
      </c>
      <c r="C191" s="11" t="s">
        <v>23</v>
      </c>
      <c r="D191" s="20" t="s">
        <v>307</v>
      </c>
      <c r="E191" s="12">
        <v>1</v>
      </c>
      <c r="F191" s="12">
        <v>379.16</v>
      </c>
      <c r="G191" s="13">
        <f t="shared" si="6"/>
        <v>379.16</v>
      </c>
      <c r="H191" s="20" t="s">
        <v>514</v>
      </c>
    </row>
    <row r="192" spans="1:8" x14ac:dyDescent="0.25">
      <c r="A192" s="14"/>
      <c r="B192" s="14"/>
      <c r="C192" s="14"/>
      <c r="D192" s="21" t="s">
        <v>308</v>
      </c>
      <c r="E192" s="12">
        <v>1</v>
      </c>
      <c r="F192" s="9">
        <f>SUM(G182:G191)</f>
        <v>6896.4899999999989</v>
      </c>
      <c r="G192" s="9">
        <f>ROUND(F192*E192,2)</f>
        <v>6896.49</v>
      </c>
      <c r="H192" s="21"/>
    </row>
    <row r="193" spans="1:8" ht="0.95" customHeight="1" x14ac:dyDescent="0.25">
      <c r="A193" s="15"/>
      <c r="B193" s="15"/>
      <c r="C193" s="15"/>
      <c r="D193" s="22"/>
      <c r="E193" s="15"/>
      <c r="F193" s="15"/>
      <c r="G193" s="15"/>
      <c r="H193" s="22"/>
    </row>
    <row r="194" spans="1:8" x14ac:dyDescent="0.25">
      <c r="A194" s="10" t="s">
        <v>309</v>
      </c>
      <c r="B194" s="10" t="s">
        <v>11</v>
      </c>
      <c r="C194" s="10" t="s">
        <v>12</v>
      </c>
      <c r="D194" s="19" t="s">
        <v>310</v>
      </c>
      <c r="E194" s="9">
        <f>E199</f>
        <v>1</v>
      </c>
      <c r="F194" s="9">
        <f>F199</f>
        <v>393.53</v>
      </c>
      <c r="G194" s="9">
        <f>G199</f>
        <v>393.53</v>
      </c>
      <c r="H194" s="19"/>
    </row>
    <row r="195" spans="1:8" x14ac:dyDescent="0.25">
      <c r="A195" s="11" t="s">
        <v>311</v>
      </c>
      <c r="B195" s="11" t="s">
        <v>17</v>
      </c>
      <c r="C195" s="11" t="s">
        <v>12</v>
      </c>
      <c r="D195" s="20" t="s">
        <v>312</v>
      </c>
      <c r="E195" s="12">
        <v>1</v>
      </c>
      <c r="F195" s="12">
        <v>0</v>
      </c>
      <c r="G195" s="13">
        <f>ROUND(E195*F195,2)</f>
        <v>0</v>
      </c>
      <c r="H195" s="20"/>
    </row>
    <row r="196" spans="1:8" x14ac:dyDescent="0.25">
      <c r="A196" s="11" t="s">
        <v>313</v>
      </c>
      <c r="B196" s="11" t="s">
        <v>17</v>
      </c>
      <c r="C196" s="11" t="s">
        <v>23</v>
      </c>
      <c r="D196" s="20" t="s">
        <v>314</v>
      </c>
      <c r="E196" s="12">
        <v>7</v>
      </c>
      <c r="F196" s="12">
        <v>13.57</v>
      </c>
      <c r="G196" s="13">
        <f>ROUND(E196*F196,2)</f>
        <v>94.99</v>
      </c>
      <c r="H196" s="20"/>
    </row>
    <row r="197" spans="1:8" x14ac:dyDescent="0.25">
      <c r="A197" s="11" t="s">
        <v>315</v>
      </c>
      <c r="B197" s="11" t="s">
        <v>17</v>
      </c>
      <c r="C197" s="11" t="s">
        <v>23</v>
      </c>
      <c r="D197" s="20" t="s">
        <v>316</v>
      </c>
      <c r="E197" s="12">
        <v>2</v>
      </c>
      <c r="F197" s="12">
        <v>13.57</v>
      </c>
      <c r="G197" s="13">
        <f>ROUND(E197*F197,2)</f>
        <v>27.14</v>
      </c>
      <c r="H197" s="20"/>
    </row>
    <row r="198" spans="1:8" x14ac:dyDescent="0.25">
      <c r="A198" s="11" t="s">
        <v>317</v>
      </c>
      <c r="B198" s="11" t="s">
        <v>17</v>
      </c>
      <c r="C198" s="11" t="s">
        <v>23</v>
      </c>
      <c r="D198" s="20" t="s">
        <v>318</v>
      </c>
      <c r="E198" s="12">
        <v>20</v>
      </c>
      <c r="F198" s="12">
        <v>13.57</v>
      </c>
      <c r="G198" s="13">
        <f>ROUND(E198*F198,2)</f>
        <v>271.39999999999998</v>
      </c>
      <c r="H198" s="20"/>
    </row>
    <row r="199" spans="1:8" x14ac:dyDescent="0.25">
      <c r="A199" s="14"/>
      <c r="B199" s="14"/>
      <c r="C199" s="14"/>
      <c r="D199" s="21" t="s">
        <v>319</v>
      </c>
      <c r="E199" s="12">
        <v>1</v>
      </c>
      <c r="F199" s="9">
        <f>SUM(G195:G198)</f>
        <v>393.53</v>
      </c>
      <c r="G199" s="9">
        <f>ROUND(F199*E199,2)</f>
        <v>393.53</v>
      </c>
      <c r="H199" s="21"/>
    </row>
    <row r="200" spans="1:8" ht="0.95" customHeight="1" x14ac:dyDescent="0.25">
      <c r="A200" s="15"/>
      <c r="B200" s="15"/>
      <c r="C200" s="15"/>
      <c r="D200" s="22"/>
      <c r="E200" s="15"/>
      <c r="F200" s="15"/>
      <c r="G200" s="15"/>
      <c r="H200" s="22"/>
    </row>
    <row r="201" spans="1:8" x14ac:dyDescent="0.25">
      <c r="A201" s="10" t="s">
        <v>320</v>
      </c>
      <c r="B201" s="10" t="s">
        <v>11</v>
      </c>
      <c r="C201" s="10" t="s">
        <v>12</v>
      </c>
      <c r="D201" s="19" t="s">
        <v>321</v>
      </c>
      <c r="E201" s="9">
        <f>E204</f>
        <v>1</v>
      </c>
      <c r="F201" s="9">
        <f>F204</f>
        <v>2580.8000000000002</v>
      </c>
      <c r="G201" s="9">
        <f>G204</f>
        <v>2580.8000000000002</v>
      </c>
      <c r="H201" s="19"/>
    </row>
    <row r="202" spans="1:8" x14ac:dyDescent="0.25">
      <c r="A202" s="11" t="s">
        <v>322</v>
      </c>
      <c r="B202" s="11" t="s">
        <v>17</v>
      </c>
      <c r="C202" s="11" t="s">
        <v>23</v>
      </c>
      <c r="D202" s="20" t="s">
        <v>271</v>
      </c>
      <c r="E202" s="12">
        <v>1</v>
      </c>
      <c r="F202" s="12">
        <v>2285.8000000000002</v>
      </c>
      <c r="G202" s="13">
        <f>ROUND(E202*F202,2)</f>
        <v>2285.8000000000002</v>
      </c>
      <c r="H202" s="20"/>
    </row>
    <row r="203" spans="1:8" x14ac:dyDescent="0.25">
      <c r="A203" s="11" t="s">
        <v>323</v>
      </c>
      <c r="B203" s="11" t="s">
        <v>17</v>
      </c>
      <c r="C203" s="11" t="s">
        <v>23</v>
      </c>
      <c r="D203" s="20" t="s">
        <v>324</v>
      </c>
      <c r="E203" s="12">
        <v>1</v>
      </c>
      <c r="F203" s="12">
        <v>295</v>
      </c>
      <c r="G203" s="13">
        <f>ROUND(E203*F203,2)</f>
        <v>295</v>
      </c>
      <c r="H203" s="20"/>
    </row>
    <row r="204" spans="1:8" x14ac:dyDescent="0.25">
      <c r="A204" s="14"/>
      <c r="B204" s="14"/>
      <c r="C204" s="14"/>
      <c r="D204" s="21" t="s">
        <v>325</v>
      </c>
      <c r="E204" s="12">
        <v>1</v>
      </c>
      <c r="F204" s="9">
        <f>SUM(G202:G203)</f>
        <v>2580.8000000000002</v>
      </c>
      <c r="G204" s="9">
        <f>ROUND(F204*E204,2)</f>
        <v>2580.8000000000002</v>
      </c>
      <c r="H204" s="21"/>
    </row>
    <row r="205" spans="1:8" ht="0.95" customHeight="1" x14ac:dyDescent="0.25">
      <c r="A205" s="15"/>
      <c r="B205" s="15"/>
      <c r="C205" s="15"/>
      <c r="D205" s="22"/>
      <c r="E205" s="15"/>
      <c r="F205" s="15"/>
      <c r="G205" s="15"/>
      <c r="H205" s="22"/>
    </row>
    <row r="206" spans="1:8" x14ac:dyDescent="0.25">
      <c r="A206" s="14"/>
      <c r="B206" s="14"/>
      <c r="C206" s="14"/>
      <c r="D206" s="21" t="s">
        <v>326</v>
      </c>
      <c r="E206" s="12">
        <v>1</v>
      </c>
      <c r="F206" s="9">
        <f>G179+G192+G199+G204</f>
        <v>10454.02</v>
      </c>
      <c r="G206" s="9">
        <f>ROUND(F206*E206,2)</f>
        <v>10454.02</v>
      </c>
      <c r="H206" s="21"/>
    </row>
    <row r="207" spans="1:8" ht="0.95" customHeight="1" x14ac:dyDescent="0.25">
      <c r="A207" s="15"/>
      <c r="B207" s="15"/>
      <c r="C207" s="15"/>
      <c r="D207" s="22"/>
      <c r="E207" s="15"/>
      <c r="F207" s="15"/>
      <c r="G207" s="15"/>
      <c r="H207" s="22"/>
    </row>
    <row r="208" spans="1:8" x14ac:dyDescent="0.25">
      <c r="A208" s="10" t="s">
        <v>327</v>
      </c>
      <c r="B208" s="10" t="s">
        <v>11</v>
      </c>
      <c r="C208" s="10" t="s">
        <v>12</v>
      </c>
      <c r="D208" s="19" t="s">
        <v>328</v>
      </c>
      <c r="E208" s="9">
        <f>E263</f>
        <v>1</v>
      </c>
      <c r="F208" s="9">
        <f>F263</f>
        <v>40028.32</v>
      </c>
      <c r="G208" s="9">
        <f>G263</f>
        <v>40028.32</v>
      </c>
      <c r="H208" s="19"/>
    </row>
    <row r="209" spans="1:8" x14ac:dyDescent="0.25">
      <c r="A209" s="10" t="s">
        <v>329</v>
      </c>
      <c r="B209" s="10" t="s">
        <v>11</v>
      </c>
      <c r="C209" s="10" t="s">
        <v>12</v>
      </c>
      <c r="D209" s="19" t="s">
        <v>330</v>
      </c>
      <c r="E209" s="9">
        <f>E216</f>
        <v>1</v>
      </c>
      <c r="F209" s="9">
        <f>F216</f>
        <v>5811.26</v>
      </c>
      <c r="G209" s="9">
        <f>G216</f>
        <v>5811.26</v>
      </c>
      <c r="H209" s="19"/>
    </row>
    <row r="210" spans="1:8" x14ac:dyDescent="0.25">
      <c r="A210" s="11" t="s">
        <v>331</v>
      </c>
      <c r="B210" s="11" t="s">
        <v>17</v>
      </c>
      <c r="C210" s="11" t="s">
        <v>23</v>
      </c>
      <c r="D210" s="20" t="s">
        <v>332</v>
      </c>
      <c r="E210" s="12">
        <v>79</v>
      </c>
      <c r="F210" s="12">
        <v>42.89</v>
      </c>
      <c r="G210" s="13">
        <f t="shared" ref="G210:G215" si="7">ROUND(E210*F210,2)</f>
        <v>3388.31</v>
      </c>
      <c r="H210" s="20"/>
    </row>
    <row r="211" spans="1:8" x14ac:dyDescent="0.25">
      <c r="A211" s="11" t="s">
        <v>333</v>
      </c>
      <c r="B211" s="11" t="s">
        <v>17</v>
      </c>
      <c r="C211" s="11" t="s">
        <v>23</v>
      </c>
      <c r="D211" s="20" t="s">
        <v>334</v>
      </c>
      <c r="E211" s="12">
        <v>18</v>
      </c>
      <c r="F211" s="12">
        <v>42.47</v>
      </c>
      <c r="G211" s="13">
        <f t="shared" si="7"/>
        <v>764.46</v>
      </c>
      <c r="H211" s="20"/>
    </row>
    <row r="212" spans="1:8" x14ac:dyDescent="0.25">
      <c r="A212" s="11" t="s">
        <v>335</v>
      </c>
      <c r="B212" s="11" t="s">
        <v>17</v>
      </c>
      <c r="C212" s="11" t="s">
        <v>23</v>
      </c>
      <c r="D212" s="20" t="s">
        <v>336</v>
      </c>
      <c r="E212" s="12">
        <v>2</v>
      </c>
      <c r="F212" s="12">
        <v>29.84</v>
      </c>
      <c r="G212" s="13">
        <f t="shared" si="7"/>
        <v>59.68</v>
      </c>
      <c r="H212" s="20"/>
    </row>
    <row r="213" spans="1:8" x14ac:dyDescent="0.25">
      <c r="A213" s="11" t="s">
        <v>337</v>
      </c>
      <c r="B213" s="11" t="s">
        <v>17</v>
      </c>
      <c r="C213" s="11" t="s">
        <v>23</v>
      </c>
      <c r="D213" s="20" t="s">
        <v>338</v>
      </c>
      <c r="E213" s="12">
        <v>15</v>
      </c>
      <c r="F213" s="12">
        <v>38.47</v>
      </c>
      <c r="G213" s="13">
        <f t="shared" si="7"/>
        <v>577.04999999999995</v>
      </c>
      <c r="H213" s="20"/>
    </row>
    <row r="214" spans="1:8" x14ac:dyDescent="0.25">
      <c r="A214" s="11" t="s">
        <v>339</v>
      </c>
      <c r="B214" s="11" t="s">
        <v>17</v>
      </c>
      <c r="C214" s="11" t="s">
        <v>23</v>
      </c>
      <c r="D214" s="20" t="s">
        <v>340</v>
      </c>
      <c r="E214" s="12">
        <v>4</v>
      </c>
      <c r="F214" s="12">
        <v>29.84</v>
      </c>
      <c r="G214" s="13">
        <f t="shared" si="7"/>
        <v>119.36</v>
      </c>
      <c r="H214" s="20"/>
    </row>
    <row r="215" spans="1:8" x14ac:dyDescent="0.25">
      <c r="A215" s="11" t="s">
        <v>341</v>
      </c>
      <c r="B215" s="11" t="s">
        <v>17</v>
      </c>
      <c r="C215" s="11" t="s">
        <v>23</v>
      </c>
      <c r="D215" s="20" t="s">
        <v>342</v>
      </c>
      <c r="E215" s="12">
        <v>30</v>
      </c>
      <c r="F215" s="12">
        <v>30.08</v>
      </c>
      <c r="G215" s="13">
        <f t="shared" si="7"/>
        <v>902.4</v>
      </c>
      <c r="H215" s="20"/>
    </row>
    <row r="216" spans="1:8" x14ac:dyDescent="0.25">
      <c r="A216" s="14"/>
      <c r="B216" s="14"/>
      <c r="C216" s="14"/>
      <c r="D216" s="21" t="s">
        <v>343</v>
      </c>
      <c r="E216" s="12">
        <v>1</v>
      </c>
      <c r="F216" s="9">
        <f>SUM(G210:G215)</f>
        <v>5811.26</v>
      </c>
      <c r="G216" s="9">
        <f>ROUND(F216*E216,2)</f>
        <v>5811.26</v>
      </c>
      <c r="H216" s="21"/>
    </row>
    <row r="217" spans="1:8" ht="0.95" customHeight="1" x14ac:dyDescent="0.25">
      <c r="A217" s="15"/>
      <c r="B217" s="15"/>
      <c r="C217" s="15"/>
      <c r="D217" s="22"/>
      <c r="E217" s="15"/>
      <c r="F217" s="15"/>
      <c r="G217" s="15"/>
      <c r="H217" s="22"/>
    </row>
    <row r="218" spans="1:8" x14ac:dyDescent="0.25">
      <c r="A218" s="10" t="s">
        <v>344</v>
      </c>
      <c r="B218" s="10" t="s">
        <v>11</v>
      </c>
      <c r="C218" s="10" t="s">
        <v>12</v>
      </c>
      <c r="D218" s="19" t="s">
        <v>345</v>
      </c>
      <c r="E218" s="9">
        <f>E238</f>
        <v>1</v>
      </c>
      <c r="F218" s="9">
        <f>F238</f>
        <v>28365.719999999998</v>
      </c>
      <c r="G218" s="9">
        <f>G238</f>
        <v>28365.72</v>
      </c>
      <c r="H218" s="19"/>
    </row>
    <row r="219" spans="1:8" x14ac:dyDescent="0.25">
      <c r="A219" s="11" t="s">
        <v>346</v>
      </c>
      <c r="B219" s="11" t="s">
        <v>17</v>
      </c>
      <c r="C219" s="11" t="s">
        <v>72</v>
      </c>
      <c r="D219" s="20" t="s">
        <v>347</v>
      </c>
      <c r="E219" s="12">
        <v>35</v>
      </c>
      <c r="F219" s="12">
        <v>49.74</v>
      </c>
      <c r="G219" s="13">
        <f t="shared" ref="G219:G237" si="8">ROUND(E219*F219,2)</f>
        <v>1740.9</v>
      </c>
      <c r="H219" s="20"/>
    </row>
    <row r="220" spans="1:8" x14ac:dyDescent="0.25">
      <c r="A220" s="11" t="s">
        <v>348</v>
      </c>
      <c r="B220" s="11" t="s">
        <v>17</v>
      </c>
      <c r="C220" s="11" t="s">
        <v>23</v>
      </c>
      <c r="D220" s="20" t="s">
        <v>349</v>
      </c>
      <c r="E220" s="12">
        <v>1</v>
      </c>
      <c r="F220" s="12">
        <v>12482.25</v>
      </c>
      <c r="G220" s="13">
        <f t="shared" si="8"/>
        <v>12482.25</v>
      </c>
      <c r="H220" s="20"/>
    </row>
    <row r="221" spans="1:8" ht="22.5" x14ac:dyDescent="0.25">
      <c r="A221" s="11" t="s">
        <v>350</v>
      </c>
      <c r="B221" s="11" t="s">
        <v>17</v>
      </c>
      <c r="C221" s="11" t="s">
        <v>23</v>
      </c>
      <c r="D221" s="20" t="s">
        <v>351</v>
      </c>
      <c r="E221" s="12">
        <v>1</v>
      </c>
      <c r="F221" s="12">
        <v>1096.3399999999999</v>
      </c>
      <c r="G221" s="13">
        <f t="shared" si="8"/>
        <v>1096.3399999999999</v>
      </c>
      <c r="H221" s="20"/>
    </row>
    <row r="222" spans="1:8" x14ac:dyDescent="0.25">
      <c r="A222" s="11" t="s">
        <v>352</v>
      </c>
      <c r="B222" s="11" t="s">
        <v>17</v>
      </c>
      <c r="C222" s="11" t="s">
        <v>23</v>
      </c>
      <c r="D222" s="20" t="s">
        <v>353</v>
      </c>
      <c r="E222" s="12">
        <v>1</v>
      </c>
      <c r="F222" s="12">
        <v>381.86</v>
      </c>
      <c r="G222" s="13">
        <f t="shared" si="8"/>
        <v>381.86</v>
      </c>
      <c r="H222" s="20"/>
    </row>
    <row r="223" spans="1:8" x14ac:dyDescent="0.25">
      <c r="A223" s="11" t="s">
        <v>354</v>
      </c>
      <c r="B223" s="11" t="s">
        <v>17</v>
      </c>
      <c r="C223" s="11" t="s">
        <v>23</v>
      </c>
      <c r="D223" s="20" t="s">
        <v>355</v>
      </c>
      <c r="E223" s="12">
        <v>1</v>
      </c>
      <c r="F223" s="12">
        <v>250.79</v>
      </c>
      <c r="G223" s="13">
        <f t="shared" si="8"/>
        <v>250.79</v>
      </c>
      <c r="H223" s="20"/>
    </row>
    <row r="224" spans="1:8" x14ac:dyDescent="0.25">
      <c r="A224" s="11" t="s">
        <v>356</v>
      </c>
      <c r="B224" s="11" t="s">
        <v>17</v>
      </c>
      <c r="C224" s="11" t="s">
        <v>72</v>
      </c>
      <c r="D224" s="20" t="s">
        <v>357</v>
      </c>
      <c r="E224" s="12">
        <v>210</v>
      </c>
      <c r="F224" s="12">
        <v>3.46</v>
      </c>
      <c r="G224" s="13">
        <f t="shared" si="8"/>
        <v>726.6</v>
      </c>
      <c r="H224" s="20"/>
    </row>
    <row r="225" spans="1:8" x14ac:dyDescent="0.25">
      <c r="A225" s="11" t="s">
        <v>358</v>
      </c>
      <c r="B225" s="11" t="s">
        <v>17</v>
      </c>
      <c r="C225" s="11" t="s">
        <v>72</v>
      </c>
      <c r="D225" s="20" t="s">
        <v>359</v>
      </c>
      <c r="E225" s="12">
        <v>1581</v>
      </c>
      <c r="F225" s="12">
        <v>3.52</v>
      </c>
      <c r="G225" s="13">
        <f t="shared" si="8"/>
        <v>5565.12</v>
      </c>
      <c r="H225" s="20"/>
    </row>
    <row r="226" spans="1:8" x14ac:dyDescent="0.25">
      <c r="A226" s="11" t="s">
        <v>360</v>
      </c>
      <c r="B226" s="11" t="s">
        <v>17</v>
      </c>
      <c r="C226" s="11" t="s">
        <v>72</v>
      </c>
      <c r="D226" s="20" t="s">
        <v>361</v>
      </c>
      <c r="E226" s="12">
        <v>90</v>
      </c>
      <c r="F226" s="12">
        <v>5.17</v>
      </c>
      <c r="G226" s="13">
        <f t="shared" si="8"/>
        <v>465.3</v>
      </c>
      <c r="H226" s="20"/>
    </row>
    <row r="227" spans="1:8" x14ac:dyDescent="0.25">
      <c r="A227" s="11" t="s">
        <v>362</v>
      </c>
      <c r="B227" s="11" t="s">
        <v>17</v>
      </c>
      <c r="C227" s="11" t="s">
        <v>72</v>
      </c>
      <c r="D227" s="20" t="s">
        <v>363</v>
      </c>
      <c r="E227" s="12">
        <v>78</v>
      </c>
      <c r="F227" s="12">
        <v>9.7899999999999991</v>
      </c>
      <c r="G227" s="13">
        <f t="shared" si="8"/>
        <v>763.62</v>
      </c>
      <c r="H227" s="20"/>
    </row>
    <row r="228" spans="1:8" x14ac:dyDescent="0.25">
      <c r="A228" s="11" t="s">
        <v>364</v>
      </c>
      <c r="B228" s="11" t="s">
        <v>17</v>
      </c>
      <c r="C228" s="11" t="s">
        <v>72</v>
      </c>
      <c r="D228" s="20" t="s">
        <v>365</v>
      </c>
      <c r="E228" s="12">
        <v>6</v>
      </c>
      <c r="F228" s="12">
        <v>21.56</v>
      </c>
      <c r="G228" s="13">
        <f t="shared" si="8"/>
        <v>129.36000000000001</v>
      </c>
      <c r="H228" s="20"/>
    </row>
    <row r="229" spans="1:8" x14ac:dyDescent="0.25">
      <c r="A229" s="11" t="s">
        <v>366</v>
      </c>
      <c r="B229" s="11" t="s">
        <v>17</v>
      </c>
      <c r="C229" s="11" t="s">
        <v>23</v>
      </c>
      <c r="D229" s="20" t="s">
        <v>367</v>
      </c>
      <c r="E229" s="12">
        <v>25</v>
      </c>
      <c r="F229" s="12">
        <v>30.3</v>
      </c>
      <c r="G229" s="13">
        <f t="shared" si="8"/>
        <v>757.5</v>
      </c>
      <c r="H229" s="20"/>
    </row>
    <row r="230" spans="1:8" x14ac:dyDescent="0.25">
      <c r="A230" s="11" t="s">
        <v>368</v>
      </c>
      <c r="B230" s="11" t="s">
        <v>17</v>
      </c>
      <c r="C230" s="11" t="s">
        <v>23</v>
      </c>
      <c r="D230" s="20" t="s">
        <v>369</v>
      </c>
      <c r="E230" s="12">
        <v>4</v>
      </c>
      <c r="F230" s="12">
        <v>132.05000000000001</v>
      </c>
      <c r="G230" s="13">
        <f t="shared" si="8"/>
        <v>528.20000000000005</v>
      </c>
      <c r="H230" s="20"/>
    </row>
    <row r="231" spans="1:8" x14ac:dyDescent="0.25">
      <c r="A231" s="11" t="s">
        <v>370</v>
      </c>
      <c r="B231" s="11" t="s">
        <v>17</v>
      </c>
      <c r="C231" s="11" t="s">
        <v>23</v>
      </c>
      <c r="D231" s="20" t="s">
        <v>371</v>
      </c>
      <c r="E231" s="12">
        <v>3</v>
      </c>
      <c r="F231" s="12">
        <v>132.05000000000001</v>
      </c>
      <c r="G231" s="13">
        <f t="shared" si="8"/>
        <v>396.15</v>
      </c>
      <c r="H231" s="20"/>
    </row>
    <row r="232" spans="1:8" x14ac:dyDescent="0.25">
      <c r="A232" s="11" t="s">
        <v>372</v>
      </c>
      <c r="B232" s="11" t="s">
        <v>17</v>
      </c>
      <c r="C232" s="11" t="s">
        <v>23</v>
      </c>
      <c r="D232" s="20" t="s">
        <v>373</v>
      </c>
      <c r="E232" s="12">
        <v>2</v>
      </c>
      <c r="F232" s="12">
        <v>48.21</v>
      </c>
      <c r="G232" s="13">
        <f t="shared" si="8"/>
        <v>96.42</v>
      </c>
      <c r="H232" s="20"/>
    </row>
    <row r="233" spans="1:8" x14ac:dyDescent="0.25">
      <c r="A233" s="11" t="s">
        <v>374</v>
      </c>
      <c r="B233" s="11" t="s">
        <v>17</v>
      </c>
      <c r="C233" s="11" t="s">
        <v>23</v>
      </c>
      <c r="D233" s="20" t="s">
        <v>375</v>
      </c>
      <c r="E233" s="12">
        <v>5</v>
      </c>
      <c r="F233" s="12">
        <v>32.46</v>
      </c>
      <c r="G233" s="13">
        <f t="shared" si="8"/>
        <v>162.30000000000001</v>
      </c>
      <c r="H233" s="20"/>
    </row>
    <row r="234" spans="1:8" x14ac:dyDescent="0.25">
      <c r="A234" s="11" t="s">
        <v>376</v>
      </c>
      <c r="B234" s="11" t="s">
        <v>17</v>
      </c>
      <c r="C234" s="11" t="s">
        <v>23</v>
      </c>
      <c r="D234" s="20" t="s">
        <v>377</v>
      </c>
      <c r="E234" s="12">
        <v>6</v>
      </c>
      <c r="F234" s="12">
        <v>37.590000000000003</v>
      </c>
      <c r="G234" s="13">
        <f t="shared" si="8"/>
        <v>225.54</v>
      </c>
      <c r="H234" s="20"/>
    </row>
    <row r="235" spans="1:8" x14ac:dyDescent="0.25">
      <c r="A235" s="11" t="s">
        <v>378</v>
      </c>
      <c r="B235" s="11" t="s">
        <v>17</v>
      </c>
      <c r="C235" s="11" t="s">
        <v>23</v>
      </c>
      <c r="D235" s="20" t="s">
        <v>379</v>
      </c>
      <c r="E235" s="12">
        <v>9</v>
      </c>
      <c r="F235" s="12">
        <v>72.95</v>
      </c>
      <c r="G235" s="13">
        <f t="shared" si="8"/>
        <v>656.55</v>
      </c>
      <c r="H235" s="20"/>
    </row>
    <row r="236" spans="1:8" x14ac:dyDescent="0.25">
      <c r="A236" s="11" t="s">
        <v>380</v>
      </c>
      <c r="B236" s="11" t="s">
        <v>17</v>
      </c>
      <c r="C236" s="11" t="s">
        <v>23</v>
      </c>
      <c r="D236" s="20" t="s">
        <v>381</v>
      </c>
      <c r="E236" s="12">
        <v>1</v>
      </c>
      <c r="F236" s="12">
        <v>1460.25</v>
      </c>
      <c r="G236" s="13">
        <f t="shared" si="8"/>
        <v>1460.25</v>
      </c>
      <c r="H236" s="20"/>
    </row>
    <row r="237" spans="1:8" x14ac:dyDescent="0.25">
      <c r="A237" s="11" t="s">
        <v>382</v>
      </c>
      <c r="B237" s="11" t="s">
        <v>17</v>
      </c>
      <c r="C237" s="11" t="s">
        <v>23</v>
      </c>
      <c r="D237" s="20" t="s">
        <v>383</v>
      </c>
      <c r="E237" s="12">
        <v>1</v>
      </c>
      <c r="F237" s="12">
        <v>480.67</v>
      </c>
      <c r="G237" s="13">
        <f t="shared" si="8"/>
        <v>480.67</v>
      </c>
      <c r="H237" s="20"/>
    </row>
    <row r="238" spans="1:8" x14ac:dyDescent="0.25">
      <c r="A238" s="14"/>
      <c r="B238" s="14"/>
      <c r="C238" s="14"/>
      <c r="D238" s="21" t="s">
        <v>384</v>
      </c>
      <c r="E238" s="12">
        <v>1</v>
      </c>
      <c r="F238" s="9">
        <f>SUM(G219:G237)</f>
        <v>28365.719999999998</v>
      </c>
      <c r="G238" s="9">
        <f>ROUND(F238*E238,2)</f>
        <v>28365.72</v>
      </c>
      <c r="H238" s="21"/>
    </row>
    <row r="239" spans="1:8" ht="0.95" customHeight="1" x14ac:dyDescent="0.25">
      <c r="A239" s="15"/>
      <c r="B239" s="15"/>
      <c r="C239" s="15"/>
      <c r="D239" s="22"/>
      <c r="E239" s="15"/>
      <c r="F239" s="15"/>
      <c r="G239" s="15"/>
      <c r="H239" s="22"/>
    </row>
    <row r="240" spans="1:8" x14ac:dyDescent="0.25">
      <c r="A240" s="10" t="s">
        <v>385</v>
      </c>
      <c r="B240" s="10" t="s">
        <v>11</v>
      </c>
      <c r="C240" s="10" t="s">
        <v>12</v>
      </c>
      <c r="D240" s="19" t="s">
        <v>386</v>
      </c>
      <c r="E240" s="9">
        <f>E246</f>
        <v>1</v>
      </c>
      <c r="F240" s="9">
        <f>F246</f>
        <v>3117.08</v>
      </c>
      <c r="G240" s="9">
        <f>G246</f>
        <v>3117.08</v>
      </c>
      <c r="H240" s="19"/>
    </row>
    <row r="241" spans="1:8" x14ac:dyDescent="0.25">
      <c r="A241" s="11" t="s">
        <v>387</v>
      </c>
      <c r="B241" s="11" t="s">
        <v>17</v>
      </c>
      <c r="C241" s="11" t="s">
        <v>72</v>
      </c>
      <c r="D241" s="20" t="s">
        <v>388</v>
      </c>
      <c r="E241" s="12">
        <v>6</v>
      </c>
      <c r="F241" s="12">
        <v>47.66</v>
      </c>
      <c r="G241" s="13">
        <f>ROUND(E241*F241,2)</f>
        <v>285.95999999999998</v>
      </c>
      <c r="H241" s="20"/>
    </row>
    <row r="242" spans="1:8" x14ac:dyDescent="0.25">
      <c r="A242" s="11" t="s">
        <v>389</v>
      </c>
      <c r="B242" s="11" t="s">
        <v>17</v>
      </c>
      <c r="C242" s="11" t="s">
        <v>72</v>
      </c>
      <c r="D242" s="20" t="s">
        <v>390</v>
      </c>
      <c r="E242" s="12">
        <v>15</v>
      </c>
      <c r="F242" s="12">
        <v>39.26</v>
      </c>
      <c r="G242" s="13">
        <f>ROUND(E242*F242,2)</f>
        <v>588.9</v>
      </c>
      <c r="H242" s="20"/>
    </row>
    <row r="243" spans="1:8" x14ac:dyDescent="0.25">
      <c r="A243" s="11" t="s">
        <v>391</v>
      </c>
      <c r="B243" s="11" t="s">
        <v>17</v>
      </c>
      <c r="C243" s="11" t="s">
        <v>72</v>
      </c>
      <c r="D243" s="20" t="s">
        <v>392</v>
      </c>
      <c r="E243" s="12">
        <v>30</v>
      </c>
      <c r="F243" s="12">
        <v>31.18</v>
      </c>
      <c r="G243" s="13">
        <f>ROUND(E243*F243,2)</f>
        <v>935.4</v>
      </c>
      <c r="H243" s="20"/>
    </row>
    <row r="244" spans="1:8" x14ac:dyDescent="0.25">
      <c r="A244" s="11" t="s">
        <v>393</v>
      </c>
      <c r="B244" s="11" t="s">
        <v>17</v>
      </c>
      <c r="C244" s="11" t="s">
        <v>72</v>
      </c>
      <c r="D244" s="20" t="s">
        <v>394</v>
      </c>
      <c r="E244" s="12">
        <v>37</v>
      </c>
      <c r="F244" s="12">
        <v>28.66</v>
      </c>
      <c r="G244" s="13">
        <f>ROUND(E244*F244,2)</f>
        <v>1060.42</v>
      </c>
      <c r="H244" s="20"/>
    </row>
    <row r="245" spans="1:8" x14ac:dyDescent="0.25">
      <c r="A245" s="11" t="s">
        <v>395</v>
      </c>
      <c r="B245" s="11" t="s">
        <v>17</v>
      </c>
      <c r="C245" s="11" t="s">
        <v>72</v>
      </c>
      <c r="D245" s="20" t="s">
        <v>396</v>
      </c>
      <c r="E245" s="12">
        <v>77</v>
      </c>
      <c r="F245" s="12">
        <v>3.2</v>
      </c>
      <c r="G245" s="13">
        <f>ROUND(E245*F245,2)</f>
        <v>246.4</v>
      </c>
      <c r="H245" s="20"/>
    </row>
    <row r="246" spans="1:8" x14ac:dyDescent="0.25">
      <c r="A246" s="14"/>
      <c r="B246" s="14"/>
      <c r="C246" s="14"/>
      <c r="D246" s="21" t="s">
        <v>397</v>
      </c>
      <c r="E246" s="12">
        <v>1</v>
      </c>
      <c r="F246" s="9">
        <f>SUM(G241:G245)</f>
        <v>3117.08</v>
      </c>
      <c r="G246" s="9">
        <f>ROUND(F246*E246,2)</f>
        <v>3117.08</v>
      </c>
      <c r="H246" s="21"/>
    </row>
    <row r="247" spans="1:8" ht="0.95" customHeight="1" x14ac:dyDescent="0.25">
      <c r="A247" s="15"/>
      <c r="B247" s="15"/>
      <c r="C247" s="15"/>
      <c r="D247" s="22"/>
      <c r="E247" s="15"/>
      <c r="F247" s="15"/>
      <c r="G247" s="15"/>
      <c r="H247" s="22"/>
    </row>
    <row r="248" spans="1:8" x14ac:dyDescent="0.25">
      <c r="A248" s="10" t="s">
        <v>398</v>
      </c>
      <c r="B248" s="10" t="s">
        <v>11</v>
      </c>
      <c r="C248" s="10" t="s">
        <v>12</v>
      </c>
      <c r="D248" s="19" t="s">
        <v>399</v>
      </c>
      <c r="E248" s="9">
        <f>E250</f>
        <v>1</v>
      </c>
      <c r="F248" s="9">
        <f>F250</f>
        <v>141.94999999999999</v>
      </c>
      <c r="G248" s="9">
        <f>G250</f>
        <v>141.94999999999999</v>
      </c>
      <c r="H248" s="19"/>
    </row>
    <row r="249" spans="1:8" x14ac:dyDescent="0.25">
      <c r="A249" s="11" t="s">
        <v>400</v>
      </c>
      <c r="B249" s="11" t="s">
        <v>17</v>
      </c>
      <c r="C249" s="11" t="s">
        <v>23</v>
      </c>
      <c r="D249" s="20" t="s">
        <v>401</v>
      </c>
      <c r="E249" s="12">
        <v>1</v>
      </c>
      <c r="F249" s="12">
        <v>141.94999999999999</v>
      </c>
      <c r="G249" s="13">
        <f>ROUND(E249*F249,2)</f>
        <v>141.94999999999999</v>
      </c>
      <c r="H249" s="20"/>
    </row>
    <row r="250" spans="1:8" x14ac:dyDescent="0.25">
      <c r="A250" s="14"/>
      <c r="B250" s="14"/>
      <c r="C250" s="14"/>
      <c r="D250" s="21" t="s">
        <v>402</v>
      </c>
      <c r="E250" s="12">
        <v>1</v>
      </c>
      <c r="F250" s="9">
        <f>G249</f>
        <v>141.94999999999999</v>
      </c>
      <c r="G250" s="9">
        <f>ROUND(F250*E250,2)</f>
        <v>141.94999999999999</v>
      </c>
      <c r="H250" s="21"/>
    </row>
    <row r="251" spans="1:8" ht="0.95" customHeight="1" x14ac:dyDescent="0.25">
      <c r="A251" s="15"/>
      <c r="B251" s="15"/>
      <c r="C251" s="15"/>
      <c r="D251" s="22"/>
      <c r="E251" s="15"/>
      <c r="F251" s="15"/>
      <c r="G251" s="15"/>
      <c r="H251" s="22"/>
    </row>
    <row r="252" spans="1:8" x14ac:dyDescent="0.25">
      <c r="A252" s="10" t="s">
        <v>403</v>
      </c>
      <c r="B252" s="10" t="s">
        <v>11</v>
      </c>
      <c r="C252" s="10" t="s">
        <v>12</v>
      </c>
      <c r="D252" s="19" t="s">
        <v>404</v>
      </c>
      <c r="E252" s="9">
        <f>E254</f>
        <v>1</v>
      </c>
      <c r="F252" s="9">
        <f>F254</f>
        <v>235.17</v>
      </c>
      <c r="G252" s="9">
        <f>G254</f>
        <v>235.17</v>
      </c>
      <c r="H252" s="19"/>
    </row>
    <row r="253" spans="1:8" x14ac:dyDescent="0.25">
      <c r="A253" s="11" t="s">
        <v>405</v>
      </c>
      <c r="B253" s="11" t="s">
        <v>17</v>
      </c>
      <c r="C253" s="11" t="s">
        <v>23</v>
      </c>
      <c r="D253" s="20" t="s">
        <v>406</v>
      </c>
      <c r="E253" s="12">
        <v>1</v>
      </c>
      <c r="F253" s="12">
        <v>235.17</v>
      </c>
      <c r="G253" s="13">
        <f>ROUND(E253*F253,2)</f>
        <v>235.17</v>
      </c>
      <c r="H253" s="20"/>
    </row>
    <row r="254" spans="1:8" x14ac:dyDescent="0.25">
      <c r="A254" s="14"/>
      <c r="B254" s="14"/>
      <c r="C254" s="14"/>
      <c r="D254" s="21" t="s">
        <v>407</v>
      </c>
      <c r="E254" s="12">
        <v>1</v>
      </c>
      <c r="F254" s="9">
        <f>G253</f>
        <v>235.17</v>
      </c>
      <c r="G254" s="9">
        <f>ROUND(F254*E254,2)</f>
        <v>235.17</v>
      </c>
      <c r="H254" s="21"/>
    </row>
    <row r="255" spans="1:8" ht="0.95" customHeight="1" x14ac:dyDescent="0.25">
      <c r="A255" s="15"/>
      <c r="B255" s="15"/>
      <c r="C255" s="15"/>
      <c r="D255" s="22"/>
      <c r="E255" s="15"/>
      <c r="F255" s="15"/>
      <c r="G255" s="15"/>
      <c r="H255" s="22"/>
    </row>
    <row r="256" spans="1:8" x14ac:dyDescent="0.25">
      <c r="A256" s="10" t="s">
        <v>408</v>
      </c>
      <c r="B256" s="10" t="s">
        <v>11</v>
      </c>
      <c r="C256" s="10" t="s">
        <v>12</v>
      </c>
      <c r="D256" s="19" t="s">
        <v>409</v>
      </c>
      <c r="E256" s="9">
        <f>E261</f>
        <v>1</v>
      </c>
      <c r="F256" s="9">
        <f>F261</f>
        <v>2357.1400000000003</v>
      </c>
      <c r="G256" s="9">
        <f>G261</f>
        <v>2357.14</v>
      </c>
      <c r="H256" s="19"/>
    </row>
    <row r="257" spans="1:8" x14ac:dyDescent="0.25">
      <c r="A257" s="11" t="s">
        <v>410</v>
      </c>
      <c r="B257" s="11" t="s">
        <v>17</v>
      </c>
      <c r="C257" s="11" t="s">
        <v>23</v>
      </c>
      <c r="D257" s="20" t="s">
        <v>411</v>
      </c>
      <c r="E257" s="12">
        <v>4</v>
      </c>
      <c r="F257" s="12">
        <v>116.32</v>
      </c>
      <c r="G257" s="13">
        <f>ROUND(E257*F257,2)</f>
        <v>465.28</v>
      </c>
      <c r="H257" s="20"/>
    </row>
    <row r="258" spans="1:8" x14ac:dyDescent="0.25">
      <c r="A258" s="11" t="s">
        <v>412</v>
      </c>
      <c r="B258" s="11" t="s">
        <v>17</v>
      </c>
      <c r="C258" s="11" t="s">
        <v>23</v>
      </c>
      <c r="D258" s="20" t="s">
        <v>413</v>
      </c>
      <c r="E258" s="12">
        <v>1</v>
      </c>
      <c r="F258" s="12">
        <v>887.71</v>
      </c>
      <c r="G258" s="13">
        <f>ROUND(E258*F258,2)</f>
        <v>887.71</v>
      </c>
      <c r="H258" s="20"/>
    </row>
    <row r="259" spans="1:8" x14ac:dyDescent="0.25">
      <c r="A259" s="11" t="s">
        <v>414</v>
      </c>
      <c r="B259" s="11" t="s">
        <v>17</v>
      </c>
      <c r="C259" s="11" t="s">
        <v>23</v>
      </c>
      <c r="D259" s="20" t="s">
        <v>415</v>
      </c>
      <c r="E259" s="12">
        <v>1</v>
      </c>
      <c r="F259" s="12">
        <v>860.69</v>
      </c>
      <c r="G259" s="13">
        <f>ROUND(E259*F259,2)</f>
        <v>860.69</v>
      </c>
      <c r="H259" s="20"/>
    </row>
    <row r="260" spans="1:8" x14ac:dyDescent="0.25">
      <c r="A260" s="11" t="s">
        <v>416</v>
      </c>
      <c r="B260" s="11" t="s">
        <v>17</v>
      </c>
      <c r="C260" s="11" t="s">
        <v>23</v>
      </c>
      <c r="D260" s="20" t="s">
        <v>417</v>
      </c>
      <c r="E260" s="12">
        <v>1</v>
      </c>
      <c r="F260" s="12">
        <v>143.46</v>
      </c>
      <c r="G260" s="13">
        <f>ROUND(E260*F260,2)</f>
        <v>143.46</v>
      </c>
      <c r="H260" s="20"/>
    </row>
    <row r="261" spans="1:8" x14ac:dyDescent="0.25">
      <c r="A261" s="14"/>
      <c r="B261" s="14"/>
      <c r="C261" s="14"/>
      <c r="D261" s="21" t="s">
        <v>418</v>
      </c>
      <c r="E261" s="12">
        <v>1</v>
      </c>
      <c r="F261" s="9">
        <f>SUM(G257:G260)</f>
        <v>2357.1400000000003</v>
      </c>
      <c r="G261" s="9">
        <f>ROUND(F261*E261,2)</f>
        <v>2357.14</v>
      </c>
      <c r="H261" s="21"/>
    </row>
    <row r="262" spans="1:8" ht="0.95" customHeight="1" x14ac:dyDescent="0.25">
      <c r="A262" s="15"/>
      <c r="B262" s="15"/>
      <c r="C262" s="15"/>
      <c r="D262" s="22"/>
      <c r="E262" s="15"/>
      <c r="F262" s="15"/>
      <c r="G262" s="15"/>
      <c r="H262" s="22"/>
    </row>
    <row r="263" spans="1:8" x14ac:dyDescent="0.25">
      <c r="A263" s="14"/>
      <c r="B263" s="14"/>
      <c r="C263" s="14"/>
      <c r="D263" s="21" t="s">
        <v>419</v>
      </c>
      <c r="E263" s="12">
        <v>1</v>
      </c>
      <c r="F263" s="9">
        <f>G216+G238+G246+G250+G254+G261</f>
        <v>40028.32</v>
      </c>
      <c r="G263" s="9">
        <f>ROUND(F263*E263,2)</f>
        <v>40028.32</v>
      </c>
      <c r="H263" s="21"/>
    </row>
    <row r="264" spans="1:8" ht="0.95" customHeight="1" x14ac:dyDescent="0.25">
      <c r="A264" s="15"/>
      <c r="B264" s="15"/>
      <c r="C264" s="15"/>
      <c r="D264" s="22"/>
      <c r="E264" s="15"/>
      <c r="F264" s="15"/>
      <c r="G264" s="15"/>
      <c r="H264" s="22"/>
    </row>
    <row r="265" spans="1:8" x14ac:dyDescent="0.25">
      <c r="A265" s="10" t="s">
        <v>420</v>
      </c>
      <c r="B265" s="10" t="s">
        <v>11</v>
      </c>
      <c r="C265" s="10" t="s">
        <v>12</v>
      </c>
      <c r="D265" s="19" t="s">
        <v>421</v>
      </c>
      <c r="E265" s="9">
        <f>E285</f>
        <v>1</v>
      </c>
      <c r="F265" s="9">
        <f>F285</f>
        <v>25846.03</v>
      </c>
      <c r="G265" s="9">
        <f>G285</f>
        <v>25846.03</v>
      </c>
      <c r="H265" s="19"/>
    </row>
    <row r="266" spans="1:8" x14ac:dyDescent="0.25">
      <c r="A266" s="10" t="s">
        <v>422</v>
      </c>
      <c r="B266" s="10" t="s">
        <v>11</v>
      </c>
      <c r="C266" s="10" t="s">
        <v>12</v>
      </c>
      <c r="D266" s="19" t="s">
        <v>423</v>
      </c>
      <c r="E266" s="9">
        <f>E271</f>
        <v>1</v>
      </c>
      <c r="F266" s="9">
        <f>F271</f>
        <v>12937.52</v>
      </c>
      <c r="G266" s="9">
        <f>G271</f>
        <v>12937.52</v>
      </c>
      <c r="H266" s="19"/>
    </row>
    <row r="267" spans="1:8" x14ac:dyDescent="0.25">
      <c r="A267" s="11" t="s">
        <v>424</v>
      </c>
      <c r="B267" s="11" t="s">
        <v>17</v>
      </c>
      <c r="C267" s="11" t="s">
        <v>23</v>
      </c>
      <c r="D267" s="20" t="s">
        <v>425</v>
      </c>
      <c r="E267" s="12">
        <v>2</v>
      </c>
      <c r="F267" s="12">
        <v>3744.14</v>
      </c>
      <c r="G267" s="13">
        <f>ROUND(E267*F267,2)</f>
        <v>7488.28</v>
      </c>
      <c r="H267" s="20"/>
    </row>
    <row r="268" spans="1:8" x14ac:dyDescent="0.25">
      <c r="A268" s="11" t="s">
        <v>426</v>
      </c>
      <c r="B268" s="11" t="s">
        <v>17</v>
      </c>
      <c r="C268" s="11" t="s">
        <v>23</v>
      </c>
      <c r="D268" s="20" t="s">
        <v>427</v>
      </c>
      <c r="E268" s="12">
        <v>1</v>
      </c>
      <c r="F268" s="12">
        <v>1688.58</v>
      </c>
      <c r="G268" s="13">
        <f>ROUND(E268*F268,2)</f>
        <v>1688.58</v>
      </c>
      <c r="H268" s="20"/>
    </row>
    <row r="269" spans="1:8" x14ac:dyDescent="0.25">
      <c r="A269" s="11" t="s">
        <v>428</v>
      </c>
      <c r="B269" s="11" t="s">
        <v>17</v>
      </c>
      <c r="C269" s="11" t="s">
        <v>23</v>
      </c>
      <c r="D269" s="20" t="s">
        <v>429</v>
      </c>
      <c r="E269" s="12">
        <v>1</v>
      </c>
      <c r="F269" s="12">
        <v>1570.58</v>
      </c>
      <c r="G269" s="13">
        <f>ROUND(E269*F269,2)</f>
        <v>1570.58</v>
      </c>
      <c r="H269" s="20"/>
    </row>
    <row r="270" spans="1:8" x14ac:dyDescent="0.25">
      <c r="A270" s="11" t="s">
        <v>430</v>
      </c>
      <c r="B270" s="11" t="s">
        <v>17</v>
      </c>
      <c r="C270" s="11" t="s">
        <v>23</v>
      </c>
      <c r="D270" s="20" t="s">
        <v>431</v>
      </c>
      <c r="E270" s="12">
        <v>1</v>
      </c>
      <c r="F270" s="12">
        <v>2190.08</v>
      </c>
      <c r="G270" s="13">
        <f>ROUND(E270*F270,2)</f>
        <v>2190.08</v>
      </c>
      <c r="H270" s="20"/>
    </row>
    <row r="271" spans="1:8" x14ac:dyDescent="0.25">
      <c r="A271" s="14"/>
      <c r="B271" s="14"/>
      <c r="C271" s="14"/>
      <c r="D271" s="21" t="s">
        <v>432</v>
      </c>
      <c r="E271" s="12">
        <v>1</v>
      </c>
      <c r="F271" s="9">
        <f>SUM(G267:G270)</f>
        <v>12937.52</v>
      </c>
      <c r="G271" s="9">
        <f>ROUND(F271*E271,2)</f>
        <v>12937.52</v>
      </c>
      <c r="H271" s="21"/>
    </row>
    <row r="272" spans="1:8" ht="0.95" customHeight="1" x14ac:dyDescent="0.25">
      <c r="A272" s="15"/>
      <c r="B272" s="15"/>
      <c r="C272" s="15"/>
      <c r="D272" s="22"/>
      <c r="E272" s="15"/>
      <c r="F272" s="15"/>
      <c r="G272" s="15"/>
      <c r="H272" s="22"/>
    </row>
    <row r="273" spans="1:8" x14ac:dyDescent="0.25">
      <c r="A273" s="10" t="s">
        <v>433</v>
      </c>
      <c r="B273" s="10" t="s">
        <v>11</v>
      </c>
      <c r="C273" s="10" t="s">
        <v>12</v>
      </c>
      <c r="D273" s="19" t="s">
        <v>434</v>
      </c>
      <c r="E273" s="9">
        <f>E283</f>
        <v>1</v>
      </c>
      <c r="F273" s="9">
        <f>F283</f>
        <v>12908.509999999998</v>
      </c>
      <c r="G273" s="9">
        <f>G283</f>
        <v>12908.51</v>
      </c>
      <c r="H273" s="19"/>
    </row>
    <row r="274" spans="1:8" x14ac:dyDescent="0.25">
      <c r="A274" s="11" t="s">
        <v>435</v>
      </c>
      <c r="B274" s="11" t="s">
        <v>17</v>
      </c>
      <c r="C274" s="11" t="s">
        <v>18</v>
      </c>
      <c r="D274" s="20" t="s">
        <v>436</v>
      </c>
      <c r="E274" s="12">
        <v>6</v>
      </c>
      <c r="F274" s="12">
        <v>134.96</v>
      </c>
      <c r="G274" s="13">
        <f t="shared" ref="G274:G282" si="9">ROUND(E274*F274,2)</f>
        <v>809.76</v>
      </c>
      <c r="H274" s="20"/>
    </row>
    <row r="275" spans="1:8" ht="22.5" x14ac:dyDescent="0.25">
      <c r="A275" s="11" t="s">
        <v>437</v>
      </c>
      <c r="B275" s="11" t="s">
        <v>17</v>
      </c>
      <c r="C275" s="11" t="s">
        <v>18</v>
      </c>
      <c r="D275" s="20" t="s">
        <v>438</v>
      </c>
      <c r="E275" s="12">
        <v>11</v>
      </c>
      <c r="F275" s="12">
        <v>116.14</v>
      </c>
      <c r="G275" s="13">
        <f t="shared" si="9"/>
        <v>1277.54</v>
      </c>
      <c r="H275" s="20"/>
    </row>
    <row r="276" spans="1:8" x14ac:dyDescent="0.25">
      <c r="A276" s="11" t="s">
        <v>439</v>
      </c>
      <c r="B276" s="11" t="s">
        <v>17</v>
      </c>
      <c r="C276" s="11" t="s">
        <v>18</v>
      </c>
      <c r="D276" s="20" t="s">
        <v>440</v>
      </c>
      <c r="E276" s="12">
        <v>23.88</v>
      </c>
      <c r="F276" s="12">
        <v>117.49</v>
      </c>
      <c r="G276" s="13">
        <f t="shared" si="9"/>
        <v>2805.66</v>
      </c>
      <c r="H276" s="20"/>
    </row>
    <row r="277" spans="1:8" x14ac:dyDescent="0.25">
      <c r="A277" s="11" t="s">
        <v>441</v>
      </c>
      <c r="B277" s="11" t="s">
        <v>17</v>
      </c>
      <c r="C277" s="11" t="s">
        <v>18</v>
      </c>
      <c r="D277" s="20" t="s">
        <v>442</v>
      </c>
      <c r="E277" s="12">
        <v>21.38</v>
      </c>
      <c r="F277" s="12">
        <v>109.66</v>
      </c>
      <c r="G277" s="13">
        <f t="shared" si="9"/>
        <v>2344.5300000000002</v>
      </c>
      <c r="H277" s="20"/>
    </row>
    <row r="278" spans="1:8" x14ac:dyDescent="0.25">
      <c r="A278" s="11" t="s">
        <v>443</v>
      </c>
      <c r="B278" s="11" t="s">
        <v>17</v>
      </c>
      <c r="C278" s="11" t="s">
        <v>23</v>
      </c>
      <c r="D278" s="20" t="s">
        <v>444</v>
      </c>
      <c r="E278" s="12">
        <v>1</v>
      </c>
      <c r="F278" s="12">
        <v>2208.96</v>
      </c>
      <c r="G278" s="13">
        <f t="shared" si="9"/>
        <v>2208.96</v>
      </c>
      <c r="H278" s="20"/>
    </row>
    <row r="279" spans="1:8" x14ac:dyDescent="0.25">
      <c r="A279" s="11" t="s">
        <v>445</v>
      </c>
      <c r="B279" s="11" t="s">
        <v>17</v>
      </c>
      <c r="C279" s="11" t="s">
        <v>23</v>
      </c>
      <c r="D279" s="20" t="s">
        <v>446</v>
      </c>
      <c r="E279" s="12">
        <v>1</v>
      </c>
      <c r="F279" s="12">
        <v>2769.46</v>
      </c>
      <c r="G279" s="13">
        <f t="shared" si="9"/>
        <v>2769.46</v>
      </c>
      <c r="H279" s="20"/>
    </row>
    <row r="280" spans="1:8" x14ac:dyDescent="0.25">
      <c r="A280" s="11" t="s">
        <v>447</v>
      </c>
      <c r="B280" s="11" t="s">
        <v>17</v>
      </c>
      <c r="C280" s="11" t="s">
        <v>72</v>
      </c>
      <c r="D280" s="20" t="s">
        <v>448</v>
      </c>
      <c r="E280" s="12">
        <v>56</v>
      </c>
      <c r="F280" s="12">
        <v>0</v>
      </c>
      <c r="G280" s="13">
        <f t="shared" si="9"/>
        <v>0</v>
      </c>
      <c r="H280" s="20" t="s">
        <v>515</v>
      </c>
    </row>
    <row r="281" spans="1:8" x14ac:dyDescent="0.25">
      <c r="A281" s="11" t="s">
        <v>449</v>
      </c>
      <c r="B281" s="11" t="s">
        <v>17</v>
      </c>
      <c r="C281" s="11" t="s">
        <v>23</v>
      </c>
      <c r="D281" s="20" t="s">
        <v>450</v>
      </c>
      <c r="E281" s="12">
        <v>1</v>
      </c>
      <c r="F281" s="12">
        <v>454.3</v>
      </c>
      <c r="G281" s="13">
        <f t="shared" si="9"/>
        <v>454.3</v>
      </c>
      <c r="H281" s="20"/>
    </row>
    <row r="282" spans="1:8" x14ac:dyDescent="0.25">
      <c r="A282" s="11" t="s">
        <v>451</v>
      </c>
      <c r="B282" s="11" t="s">
        <v>17</v>
      </c>
      <c r="C282" s="11" t="s">
        <v>23</v>
      </c>
      <c r="D282" s="20" t="s">
        <v>452</v>
      </c>
      <c r="E282" s="12">
        <v>1</v>
      </c>
      <c r="F282" s="12">
        <v>238.3</v>
      </c>
      <c r="G282" s="13">
        <f t="shared" si="9"/>
        <v>238.3</v>
      </c>
      <c r="H282" s="20"/>
    </row>
    <row r="283" spans="1:8" x14ac:dyDescent="0.25">
      <c r="A283" s="14"/>
      <c r="B283" s="14"/>
      <c r="C283" s="14"/>
      <c r="D283" s="21" t="s">
        <v>453</v>
      </c>
      <c r="E283" s="12">
        <v>1</v>
      </c>
      <c r="F283" s="9">
        <f>SUM(G274:G282)</f>
        <v>12908.509999999998</v>
      </c>
      <c r="G283" s="9">
        <f>ROUND(F283*E283,2)</f>
        <v>12908.51</v>
      </c>
      <c r="H283" s="21"/>
    </row>
    <row r="284" spans="1:8" ht="0.95" customHeight="1" x14ac:dyDescent="0.25">
      <c r="A284" s="15"/>
      <c r="B284" s="15"/>
      <c r="C284" s="15"/>
      <c r="D284" s="22"/>
      <c r="E284" s="15"/>
      <c r="F284" s="15"/>
      <c r="G284" s="15"/>
      <c r="H284" s="22"/>
    </row>
    <row r="285" spans="1:8" x14ac:dyDescent="0.25">
      <c r="A285" s="14"/>
      <c r="B285" s="14"/>
      <c r="C285" s="14"/>
      <c r="D285" s="21" t="s">
        <v>454</v>
      </c>
      <c r="E285" s="12">
        <v>1</v>
      </c>
      <c r="F285" s="9">
        <f>G271+G283</f>
        <v>25846.03</v>
      </c>
      <c r="G285" s="9">
        <f>ROUND(F285*E285,2)</f>
        <v>25846.03</v>
      </c>
      <c r="H285" s="21"/>
    </row>
    <row r="286" spans="1:8" ht="0.95" customHeight="1" x14ac:dyDescent="0.25">
      <c r="A286" s="15"/>
      <c r="B286" s="15"/>
      <c r="C286" s="15"/>
      <c r="D286" s="22"/>
      <c r="E286" s="15"/>
      <c r="F286" s="15"/>
      <c r="G286" s="15"/>
      <c r="H286" s="22"/>
    </row>
    <row r="287" spans="1:8" x14ac:dyDescent="0.25">
      <c r="A287" s="14"/>
      <c r="B287" s="14"/>
      <c r="C287" s="14"/>
      <c r="D287" s="21" t="s">
        <v>455</v>
      </c>
      <c r="E287" s="16">
        <v>1</v>
      </c>
      <c r="F287" s="9">
        <f>G172+G206+G263+G285</f>
        <v>118070.28</v>
      </c>
      <c r="G287" s="9">
        <f>ROUND(F287*E287,2)</f>
        <v>118070.28</v>
      </c>
      <c r="H287" s="21"/>
    </row>
    <row r="288" spans="1:8" ht="0.95" customHeight="1" x14ac:dyDescent="0.25">
      <c r="A288" s="15"/>
      <c r="B288" s="15"/>
      <c r="C288" s="15"/>
      <c r="D288" s="22"/>
      <c r="E288" s="15"/>
      <c r="F288" s="15"/>
      <c r="G288" s="15"/>
      <c r="H288" s="22"/>
    </row>
    <row r="289" spans="1:8" x14ac:dyDescent="0.25">
      <c r="A289" s="7" t="s">
        <v>456</v>
      </c>
      <c r="B289" s="7" t="s">
        <v>11</v>
      </c>
      <c r="C289" s="7" t="s">
        <v>12</v>
      </c>
      <c r="D289" s="18" t="s">
        <v>457</v>
      </c>
      <c r="E289" s="8">
        <f>E313</f>
        <v>1</v>
      </c>
      <c r="F289" s="9">
        <f>F313</f>
        <v>4449.18</v>
      </c>
      <c r="G289" s="9">
        <f>G313</f>
        <v>4449.18</v>
      </c>
      <c r="H289" s="18"/>
    </row>
    <row r="290" spans="1:8" x14ac:dyDescent="0.25">
      <c r="A290" s="10" t="s">
        <v>458</v>
      </c>
      <c r="B290" s="10" t="s">
        <v>11</v>
      </c>
      <c r="C290" s="10" t="s">
        <v>12</v>
      </c>
      <c r="D290" s="19" t="s">
        <v>459</v>
      </c>
      <c r="E290" s="9">
        <f>E299</f>
        <v>1</v>
      </c>
      <c r="F290" s="9">
        <f>F299</f>
        <v>0</v>
      </c>
      <c r="G290" s="9">
        <f>G299</f>
        <v>0</v>
      </c>
      <c r="H290" s="19"/>
    </row>
    <row r="291" spans="1:8" x14ac:dyDescent="0.25">
      <c r="A291" s="11" t="s">
        <v>460</v>
      </c>
      <c r="B291" s="11" t="s">
        <v>17</v>
      </c>
      <c r="C291" s="11" t="s">
        <v>462</v>
      </c>
      <c r="D291" s="20" t="s">
        <v>461</v>
      </c>
      <c r="E291" s="12">
        <v>0</v>
      </c>
      <c r="F291" s="12">
        <v>0</v>
      </c>
      <c r="G291" s="13">
        <f t="shared" ref="G291:G298" si="10">ROUND(E291*F291,2)</f>
        <v>0</v>
      </c>
      <c r="H291" s="20" t="s">
        <v>516</v>
      </c>
    </row>
    <row r="292" spans="1:8" x14ac:dyDescent="0.25">
      <c r="A292" s="11" t="s">
        <v>463</v>
      </c>
      <c r="B292" s="11" t="s">
        <v>17</v>
      </c>
      <c r="C292" s="11" t="s">
        <v>465</v>
      </c>
      <c r="D292" s="20" t="s">
        <v>464</v>
      </c>
      <c r="E292" s="12">
        <v>1</v>
      </c>
      <c r="F292" s="12">
        <v>0</v>
      </c>
      <c r="G292" s="13">
        <f t="shared" si="10"/>
        <v>0</v>
      </c>
      <c r="H292" s="20" t="s">
        <v>516</v>
      </c>
    </row>
    <row r="293" spans="1:8" x14ac:dyDescent="0.25">
      <c r="A293" s="11" t="s">
        <v>466</v>
      </c>
      <c r="B293" s="11" t="s">
        <v>17</v>
      </c>
      <c r="C293" s="11" t="s">
        <v>465</v>
      </c>
      <c r="D293" s="20" t="s">
        <v>467</v>
      </c>
      <c r="E293" s="12">
        <v>1</v>
      </c>
      <c r="F293" s="12">
        <v>0</v>
      </c>
      <c r="G293" s="13">
        <f t="shared" si="10"/>
        <v>0</v>
      </c>
      <c r="H293" s="20" t="s">
        <v>516</v>
      </c>
    </row>
    <row r="294" spans="1:8" x14ac:dyDescent="0.25">
      <c r="A294" s="11" t="s">
        <v>468</v>
      </c>
      <c r="B294" s="11" t="s">
        <v>17</v>
      </c>
      <c r="C294" s="11" t="s">
        <v>465</v>
      </c>
      <c r="D294" s="20" t="s">
        <v>469</v>
      </c>
      <c r="E294" s="12">
        <v>1</v>
      </c>
      <c r="F294" s="12">
        <v>0</v>
      </c>
      <c r="G294" s="13">
        <f t="shared" si="10"/>
        <v>0</v>
      </c>
      <c r="H294" s="20" t="s">
        <v>516</v>
      </c>
    </row>
    <row r="295" spans="1:8" x14ac:dyDescent="0.25">
      <c r="A295" s="11" t="s">
        <v>470</v>
      </c>
      <c r="B295" s="11" t="s">
        <v>17</v>
      </c>
      <c r="C295" s="11" t="s">
        <v>465</v>
      </c>
      <c r="D295" s="20" t="s">
        <v>471</v>
      </c>
      <c r="E295" s="12">
        <v>1</v>
      </c>
      <c r="F295" s="12">
        <v>0</v>
      </c>
      <c r="G295" s="13">
        <f t="shared" si="10"/>
        <v>0</v>
      </c>
      <c r="H295" s="20" t="s">
        <v>516</v>
      </c>
    </row>
    <row r="296" spans="1:8" x14ac:dyDescent="0.25">
      <c r="A296" s="11" t="s">
        <v>472</v>
      </c>
      <c r="B296" s="11" t="s">
        <v>17</v>
      </c>
      <c r="C296" s="11" t="s">
        <v>465</v>
      </c>
      <c r="D296" s="20" t="s">
        <v>473</v>
      </c>
      <c r="E296" s="12">
        <v>1</v>
      </c>
      <c r="F296" s="12">
        <v>0</v>
      </c>
      <c r="G296" s="13">
        <f t="shared" si="10"/>
        <v>0</v>
      </c>
      <c r="H296" s="20" t="s">
        <v>516</v>
      </c>
    </row>
    <row r="297" spans="1:8" x14ac:dyDescent="0.25">
      <c r="A297" s="11" t="s">
        <v>474</v>
      </c>
      <c r="B297" s="11" t="s">
        <v>17</v>
      </c>
      <c r="C297" s="11" t="s">
        <v>465</v>
      </c>
      <c r="D297" s="20" t="s">
        <v>475</v>
      </c>
      <c r="E297" s="12">
        <v>1</v>
      </c>
      <c r="F297" s="12">
        <v>0</v>
      </c>
      <c r="G297" s="13">
        <f t="shared" si="10"/>
        <v>0</v>
      </c>
      <c r="H297" s="20" t="s">
        <v>516</v>
      </c>
    </row>
    <row r="298" spans="1:8" x14ac:dyDescent="0.25">
      <c r="A298" s="11" t="s">
        <v>476</v>
      </c>
      <c r="B298" s="11" t="s">
        <v>17</v>
      </c>
      <c r="C298" s="11" t="s">
        <v>465</v>
      </c>
      <c r="D298" s="20" t="s">
        <v>477</v>
      </c>
      <c r="E298" s="12">
        <v>1</v>
      </c>
      <c r="F298" s="12">
        <v>0</v>
      </c>
      <c r="G298" s="13">
        <f t="shared" si="10"/>
        <v>0</v>
      </c>
      <c r="H298" s="20" t="s">
        <v>516</v>
      </c>
    </row>
    <row r="299" spans="1:8" x14ac:dyDescent="0.25">
      <c r="A299" s="14"/>
      <c r="B299" s="14"/>
      <c r="C299" s="14"/>
      <c r="D299" s="21" t="s">
        <v>478</v>
      </c>
      <c r="E299" s="12">
        <v>1</v>
      </c>
      <c r="F299" s="9">
        <f>SUM(G291:G298)</f>
        <v>0</v>
      </c>
      <c r="G299" s="9">
        <f>ROUND(F299*E299,2)</f>
        <v>0</v>
      </c>
      <c r="H299" s="21"/>
    </row>
    <row r="300" spans="1:8" ht="0.95" customHeight="1" x14ac:dyDescent="0.25">
      <c r="A300" s="15"/>
      <c r="B300" s="15"/>
      <c r="C300" s="15"/>
      <c r="D300" s="22"/>
      <c r="E300" s="15"/>
      <c r="F300" s="15"/>
      <c r="G300" s="15"/>
      <c r="H300" s="22"/>
    </row>
    <row r="301" spans="1:8" x14ac:dyDescent="0.25">
      <c r="A301" s="10" t="s">
        <v>479</v>
      </c>
      <c r="B301" s="10" t="s">
        <v>11</v>
      </c>
      <c r="C301" s="10" t="s">
        <v>12</v>
      </c>
      <c r="D301" s="19" t="s">
        <v>480</v>
      </c>
      <c r="E301" s="9">
        <f>E311</f>
        <v>1</v>
      </c>
      <c r="F301" s="9">
        <f>F311</f>
        <v>4449.18</v>
      </c>
      <c r="G301" s="9">
        <f>G311</f>
        <v>4449.18</v>
      </c>
      <c r="H301" s="19"/>
    </row>
    <row r="302" spans="1:8" x14ac:dyDescent="0.25">
      <c r="A302" s="11" t="s">
        <v>481</v>
      </c>
      <c r="B302" s="11" t="s">
        <v>17</v>
      </c>
      <c r="C302" s="11" t="s">
        <v>23</v>
      </c>
      <c r="D302" s="20" t="s">
        <v>482</v>
      </c>
      <c r="E302" s="12">
        <v>1</v>
      </c>
      <c r="F302" s="12">
        <v>421.2</v>
      </c>
      <c r="G302" s="13">
        <f t="shared" ref="G302:G310" si="11">ROUND(E302*F302,2)</f>
        <v>421.2</v>
      </c>
      <c r="H302" s="20"/>
    </row>
    <row r="303" spans="1:8" x14ac:dyDescent="0.25">
      <c r="A303" s="11" t="s">
        <v>483</v>
      </c>
      <c r="B303" s="11" t="s">
        <v>17</v>
      </c>
      <c r="C303" s="11" t="s">
        <v>23</v>
      </c>
      <c r="D303" s="20" t="s">
        <v>484</v>
      </c>
      <c r="E303" s="12">
        <v>2</v>
      </c>
      <c r="F303" s="12">
        <v>80.239999999999995</v>
      </c>
      <c r="G303" s="13">
        <f t="shared" si="11"/>
        <v>160.47999999999999</v>
      </c>
      <c r="H303" s="20"/>
    </row>
    <row r="304" spans="1:8" x14ac:dyDescent="0.25">
      <c r="A304" s="11" t="s">
        <v>485</v>
      </c>
      <c r="B304" s="11" t="s">
        <v>17</v>
      </c>
      <c r="C304" s="11" t="s">
        <v>23</v>
      </c>
      <c r="D304" s="20" t="s">
        <v>486</v>
      </c>
      <c r="E304" s="12">
        <v>1</v>
      </c>
      <c r="F304" s="12">
        <v>208.46</v>
      </c>
      <c r="G304" s="13">
        <f t="shared" si="11"/>
        <v>208.46</v>
      </c>
      <c r="H304" s="20"/>
    </row>
    <row r="305" spans="1:8" x14ac:dyDescent="0.25">
      <c r="A305" s="11" t="s">
        <v>487</v>
      </c>
      <c r="B305" s="11" t="s">
        <v>17</v>
      </c>
      <c r="C305" s="11" t="s">
        <v>23</v>
      </c>
      <c r="D305" s="20" t="s">
        <v>488</v>
      </c>
      <c r="E305" s="12">
        <v>1</v>
      </c>
      <c r="F305" s="12">
        <v>673.92</v>
      </c>
      <c r="G305" s="13">
        <f t="shared" si="11"/>
        <v>673.92</v>
      </c>
      <c r="H305" s="20"/>
    </row>
    <row r="306" spans="1:8" x14ac:dyDescent="0.25">
      <c r="A306" s="11" t="s">
        <v>489</v>
      </c>
      <c r="B306" s="11" t="s">
        <v>17</v>
      </c>
      <c r="C306" s="11" t="s">
        <v>23</v>
      </c>
      <c r="D306" s="20" t="s">
        <v>490</v>
      </c>
      <c r="E306" s="12">
        <v>2</v>
      </c>
      <c r="F306" s="12">
        <v>255.58</v>
      </c>
      <c r="G306" s="13">
        <f t="shared" si="11"/>
        <v>511.16</v>
      </c>
      <c r="H306" s="20"/>
    </row>
    <row r="307" spans="1:8" x14ac:dyDescent="0.25">
      <c r="A307" s="11" t="s">
        <v>491</v>
      </c>
      <c r="B307" s="11" t="s">
        <v>17</v>
      </c>
      <c r="C307" s="11" t="s">
        <v>23</v>
      </c>
      <c r="D307" s="20" t="s">
        <v>492</v>
      </c>
      <c r="E307" s="12">
        <v>1</v>
      </c>
      <c r="F307" s="12">
        <v>300.89999999999998</v>
      </c>
      <c r="G307" s="13">
        <f t="shared" si="11"/>
        <v>300.89999999999998</v>
      </c>
      <c r="H307" s="20"/>
    </row>
    <row r="308" spans="1:8" x14ac:dyDescent="0.25">
      <c r="A308" s="11" t="s">
        <v>493</v>
      </c>
      <c r="B308" s="11" t="s">
        <v>17</v>
      </c>
      <c r="C308" s="11" t="s">
        <v>23</v>
      </c>
      <c r="D308" s="20" t="s">
        <v>494</v>
      </c>
      <c r="E308" s="12">
        <v>1</v>
      </c>
      <c r="F308" s="12">
        <v>398.36</v>
      </c>
      <c r="G308" s="13">
        <f t="shared" si="11"/>
        <v>398.36</v>
      </c>
      <c r="H308" s="20"/>
    </row>
    <row r="309" spans="1:8" x14ac:dyDescent="0.25">
      <c r="A309" s="11" t="s">
        <v>495</v>
      </c>
      <c r="B309" s="11" t="s">
        <v>17</v>
      </c>
      <c r="C309" s="11" t="s">
        <v>23</v>
      </c>
      <c r="D309" s="20" t="s">
        <v>496</v>
      </c>
      <c r="E309" s="12">
        <v>1</v>
      </c>
      <c r="F309" s="12">
        <v>28.9</v>
      </c>
      <c r="G309" s="13">
        <f t="shared" si="11"/>
        <v>28.9</v>
      </c>
      <c r="H309" s="20"/>
    </row>
    <row r="310" spans="1:8" x14ac:dyDescent="0.25">
      <c r="A310" s="11" t="s">
        <v>497</v>
      </c>
      <c r="B310" s="11" t="s">
        <v>17</v>
      </c>
      <c r="C310" s="11" t="s">
        <v>23</v>
      </c>
      <c r="D310" s="20" t="s">
        <v>498</v>
      </c>
      <c r="E310" s="12">
        <v>10</v>
      </c>
      <c r="F310" s="12">
        <v>174.58</v>
      </c>
      <c r="G310" s="13">
        <f t="shared" si="11"/>
        <v>1745.8</v>
      </c>
      <c r="H310" s="20"/>
    </row>
    <row r="311" spans="1:8" x14ac:dyDescent="0.25">
      <c r="A311" s="14"/>
      <c r="B311" s="14"/>
      <c r="C311" s="14"/>
      <c r="D311" s="21" t="s">
        <v>499</v>
      </c>
      <c r="E311" s="12">
        <v>1</v>
      </c>
      <c r="F311" s="9">
        <f>SUM(G302:G310)</f>
        <v>4449.18</v>
      </c>
      <c r="G311" s="9">
        <f>ROUND(F311*E311,2)</f>
        <v>4449.18</v>
      </c>
      <c r="H311" s="21"/>
    </row>
    <row r="312" spans="1:8" ht="0.95" customHeight="1" x14ac:dyDescent="0.25">
      <c r="A312" s="15"/>
      <c r="B312" s="15"/>
      <c r="C312" s="15"/>
      <c r="D312" s="22"/>
      <c r="E312" s="15"/>
      <c r="F312" s="15"/>
      <c r="G312" s="15"/>
      <c r="H312" s="22"/>
    </row>
    <row r="313" spans="1:8" x14ac:dyDescent="0.25">
      <c r="A313" s="14"/>
      <c r="B313" s="14"/>
      <c r="C313" s="14"/>
      <c r="D313" s="21" t="s">
        <v>500</v>
      </c>
      <c r="E313" s="16">
        <v>1</v>
      </c>
      <c r="F313" s="9">
        <f>G299+G311</f>
        <v>4449.18</v>
      </c>
      <c r="G313" s="9">
        <f>ROUND(F313*E313,2)</f>
        <v>4449.18</v>
      </c>
      <c r="H313" s="21"/>
    </row>
    <row r="314" spans="1:8" ht="0.95" customHeight="1" x14ac:dyDescent="0.25">
      <c r="A314" s="15"/>
      <c r="B314" s="15"/>
      <c r="C314" s="15"/>
      <c r="D314" s="22"/>
      <c r="E314" s="15"/>
      <c r="F314" s="15"/>
      <c r="G314" s="15"/>
      <c r="H314" s="22"/>
    </row>
    <row r="315" spans="1:8" x14ac:dyDescent="0.25">
      <c r="A315" s="7" t="s">
        <v>501</v>
      </c>
      <c r="B315" s="7" t="s">
        <v>11</v>
      </c>
      <c r="C315" s="7" t="s">
        <v>12</v>
      </c>
      <c r="D315" s="18" t="s">
        <v>502</v>
      </c>
      <c r="E315" s="8">
        <f>E317</f>
        <v>1</v>
      </c>
      <c r="F315" s="9">
        <f>F317</f>
        <v>2065</v>
      </c>
      <c r="G315" s="9">
        <f>G317</f>
        <v>2065</v>
      </c>
      <c r="H315" s="18"/>
    </row>
    <row r="316" spans="1:8" x14ac:dyDescent="0.25">
      <c r="A316" s="11" t="s">
        <v>503</v>
      </c>
      <c r="B316" s="11" t="s">
        <v>17</v>
      </c>
      <c r="C316" s="11" t="s">
        <v>462</v>
      </c>
      <c r="D316" s="20" t="s">
        <v>504</v>
      </c>
      <c r="E316" s="12">
        <v>1</v>
      </c>
      <c r="F316" s="12">
        <v>2065</v>
      </c>
      <c r="G316" s="13">
        <f>ROUND(E316*F316,2)</f>
        <v>2065</v>
      </c>
      <c r="H316" s="20"/>
    </row>
    <row r="317" spans="1:8" x14ac:dyDescent="0.25">
      <c r="A317" s="14"/>
      <c r="B317" s="14"/>
      <c r="C317" s="14"/>
      <c r="D317" s="21" t="s">
        <v>505</v>
      </c>
      <c r="E317" s="16">
        <v>1</v>
      </c>
      <c r="F317" s="9">
        <f>G316</f>
        <v>2065</v>
      </c>
      <c r="G317" s="9">
        <f>ROUND(F317*E317,2)</f>
        <v>2065</v>
      </c>
      <c r="H317" s="21"/>
    </row>
    <row r="318" spans="1:8" ht="0.95" customHeight="1" x14ac:dyDescent="0.25">
      <c r="A318" s="15"/>
      <c r="B318" s="15"/>
      <c r="C318" s="15"/>
      <c r="D318" s="22"/>
      <c r="E318" s="15"/>
      <c r="F318" s="15"/>
      <c r="G318" s="15"/>
      <c r="H318" s="22"/>
    </row>
    <row r="319" spans="1:8" x14ac:dyDescent="0.25">
      <c r="A319" s="7" t="s">
        <v>506</v>
      </c>
      <c r="B319" s="7" t="s">
        <v>11</v>
      </c>
      <c r="C319" s="7" t="s">
        <v>12</v>
      </c>
      <c r="D319" s="18" t="s">
        <v>507</v>
      </c>
      <c r="E319" s="8">
        <f>E321</f>
        <v>1</v>
      </c>
      <c r="F319" s="9">
        <f>F321</f>
        <v>885</v>
      </c>
      <c r="G319" s="9">
        <f>G321</f>
        <v>885</v>
      </c>
      <c r="H319" s="18"/>
    </row>
    <row r="320" spans="1:8" x14ac:dyDescent="0.25">
      <c r="A320" s="11" t="s">
        <v>508</v>
      </c>
      <c r="B320" s="11" t="s">
        <v>17</v>
      </c>
      <c r="C320" s="11" t="s">
        <v>462</v>
      </c>
      <c r="D320" s="20" t="s">
        <v>509</v>
      </c>
      <c r="E320" s="12">
        <v>1</v>
      </c>
      <c r="F320" s="12">
        <v>885</v>
      </c>
      <c r="G320" s="13">
        <f>ROUND(E320*F320,2)</f>
        <v>885</v>
      </c>
      <c r="H320" s="20"/>
    </row>
    <row r="321" spans="1:8" x14ac:dyDescent="0.25">
      <c r="A321" s="14"/>
      <c r="B321" s="14"/>
      <c r="C321" s="14"/>
      <c r="D321" s="21" t="s">
        <v>510</v>
      </c>
      <c r="E321" s="16">
        <v>1</v>
      </c>
      <c r="F321" s="9">
        <f>G320</f>
        <v>885</v>
      </c>
      <c r="G321" s="9">
        <f>ROUND(F321*E321,2)</f>
        <v>885</v>
      </c>
      <c r="H321" s="21"/>
    </row>
    <row r="322" spans="1:8" ht="0.95" customHeight="1" x14ac:dyDescent="0.25">
      <c r="A322" s="15"/>
      <c r="B322" s="15"/>
      <c r="C322" s="15"/>
      <c r="D322" s="22"/>
      <c r="E322" s="15"/>
      <c r="F322" s="15"/>
      <c r="G322" s="15"/>
      <c r="H322" s="22"/>
    </row>
    <row r="323" spans="1:8" x14ac:dyDescent="0.25">
      <c r="A323" s="14"/>
      <c r="B323" s="14"/>
      <c r="C323" s="14"/>
      <c r="D323" s="21" t="s">
        <v>511</v>
      </c>
      <c r="E323" s="16">
        <v>1</v>
      </c>
      <c r="F323" s="9">
        <f>G132+G287+G313+G317+G321</f>
        <v>292041.23</v>
      </c>
      <c r="G323" s="9">
        <f>ROUND(F323*E323,2)</f>
        <v>292041.23</v>
      </c>
      <c r="H323" s="21"/>
    </row>
    <row r="324" spans="1:8" x14ac:dyDescent="0.25">
      <c r="A324" s="14"/>
      <c r="B324" s="14"/>
      <c r="C324" s="14"/>
      <c r="D324" s="23"/>
      <c r="E324" s="14"/>
      <c r="F324" s="14"/>
      <c r="G324" s="14"/>
      <c r="H324" s="23"/>
    </row>
  </sheetData>
  <dataValidations count="1">
    <dataValidation type="list" allowBlank="1" showInputMessage="1" showErrorMessage="1" sqref="B4:B324">
      <formula1>"Capítulo,Partida,Mano de obra,Maquinaria,Material,Otros,"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P0020</dc:creator>
  <cp:lastModifiedBy>P0020</cp:lastModifiedBy>
  <dcterms:created xsi:type="dcterms:W3CDTF">2026-01-15T14:13:40Z</dcterms:created>
  <dcterms:modified xsi:type="dcterms:W3CDTF">2026-01-15T15:04:06Z</dcterms:modified>
</cp:coreProperties>
</file>