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R:\03_TÉCNICO\00 EXPEDIENTES\2025\TRM25-0479_REFORMA SUPERMERCADO EL VELLÓN - MADRID - VARIABLE SUPERMERCADOS CLM, S.L\03 COSTE\01 ESTUDIO PREVIO\"/>
    </mc:Choice>
  </mc:AlternateContent>
  <xr:revisionPtr revIDLastSave="0" documentId="8_{39EE57F5-557D-46C0-8ABA-8673DFCC350E}" xr6:coauthVersionLast="47" xr6:coauthVersionMax="47" xr10:uidLastSave="{00000000-0000-0000-0000-000000000000}"/>
  <bookViews>
    <workbookView xWindow="-23148" yWindow="-108" windowWidth="23256" windowHeight="12456" xr2:uid="{053EE742-7F5B-40A8-8FE9-C7C2A021F27B}"/>
  </bookViews>
  <sheets>
    <sheet name="Hoja1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3" i="1" l="1"/>
  <c r="E319" i="1"/>
  <c r="G320" i="1"/>
  <c r="F321" i="1" s="1"/>
  <c r="E315" i="1"/>
  <c r="G316" i="1"/>
  <c r="F317" i="1" s="1"/>
  <c r="E289" i="1"/>
  <c r="E301" i="1"/>
  <c r="G310" i="1"/>
  <c r="G309" i="1"/>
  <c r="G308" i="1"/>
  <c r="G307" i="1"/>
  <c r="G306" i="1"/>
  <c r="G305" i="1"/>
  <c r="G304" i="1"/>
  <c r="G303" i="1"/>
  <c r="G302" i="1"/>
  <c r="F311" i="1" s="1"/>
  <c r="E290" i="1"/>
  <c r="G298" i="1"/>
  <c r="G297" i="1"/>
  <c r="G296" i="1"/>
  <c r="G295" i="1"/>
  <c r="G294" i="1"/>
  <c r="G293" i="1"/>
  <c r="G292" i="1"/>
  <c r="G291" i="1"/>
  <c r="F299" i="1" s="1"/>
  <c r="E134" i="1"/>
  <c r="E265" i="1"/>
  <c r="F273" i="1"/>
  <c r="E273" i="1"/>
  <c r="G282" i="1"/>
  <c r="G281" i="1"/>
  <c r="G280" i="1"/>
  <c r="G279" i="1"/>
  <c r="G278" i="1"/>
  <c r="G277" i="1"/>
  <c r="G276" i="1"/>
  <c r="G275" i="1"/>
  <c r="G274" i="1"/>
  <c r="F283" i="1" s="1"/>
  <c r="G283" i="1" s="1"/>
  <c r="G273" i="1" s="1"/>
  <c r="E266" i="1"/>
  <c r="G270" i="1"/>
  <c r="G269" i="1"/>
  <c r="G268" i="1"/>
  <c r="G267" i="1"/>
  <c r="F271" i="1" s="1"/>
  <c r="E208" i="1"/>
  <c r="E256" i="1"/>
  <c r="G260" i="1"/>
  <c r="G259" i="1"/>
  <c r="G258" i="1"/>
  <c r="G257" i="1"/>
  <c r="F261" i="1" s="1"/>
  <c r="E252" i="1"/>
  <c r="G253" i="1"/>
  <c r="F254" i="1" s="1"/>
  <c r="E248" i="1"/>
  <c r="G249" i="1"/>
  <c r="F250" i="1" s="1"/>
  <c r="E240" i="1"/>
  <c r="G245" i="1"/>
  <c r="G244" i="1"/>
  <c r="G243" i="1"/>
  <c r="G242" i="1"/>
  <c r="G241" i="1"/>
  <c r="F246" i="1" s="1"/>
  <c r="E21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E209" i="1"/>
  <c r="G215" i="1"/>
  <c r="G214" i="1"/>
  <c r="G213" i="1"/>
  <c r="G212" i="1"/>
  <c r="G211" i="1"/>
  <c r="G210" i="1"/>
  <c r="F216" i="1" s="1"/>
  <c r="E174" i="1"/>
  <c r="E201" i="1"/>
  <c r="G203" i="1"/>
  <c r="G202" i="1"/>
  <c r="F204" i="1" s="1"/>
  <c r="E194" i="1"/>
  <c r="G199" i="1"/>
  <c r="G194" i="1" s="1"/>
  <c r="G198" i="1"/>
  <c r="G197" i="1"/>
  <c r="G196" i="1"/>
  <c r="G195" i="1"/>
  <c r="F199" i="1" s="1"/>
  <c r="F194" i="1" s="1"/>
  <c r="E181" i="1"/>
  <c r="G191" i="1"/>
  <c r="G190" i="1"/>
  <c r="F192" i="1" s="1"/>
  <c r="G189" i="1"/>
  <c r="G188" i="1"/>
  <c r="G187" i="1"/>
  <c r="G186" i="1"/>
  <c r="G185" i="1"/>
  <c r="G184" i="1"/>
  <c r="G183" i="1"/>
  <c r="G182" i="1"/>
  <c r="E175" i="1"/>
  <c r="G178" i="1"/>
  <c r="G177" i="1"/>
  <c r="G176" i="1"/>
  <c r="F179" i="1" s="1"/>
  <c r="F175" i="1" s="1"/>
  <c r="E135" i="1"/>
  <c r="E141" i="1"/>
  <c r="E165" i="1"/>
  <c r="G167" i="1"/>
  <c r="G166" i="1"/>
  <c r="F168" i="1" s="1"/>
  <c r="E158" i="1"/>
  <c r="G162" i="1"/>
  <c r="G161" i="1"/>
  <c r="G160" i="1"/>
  <c r="G159" i="1"/>
  <c r="F163" i="1" s="1"/>
  <c r="G163" i="1" s="1"/>
  <c r="G158" i="1" s="1"/>
  <c r="E148" i="1"/>
  <c r="G155" i="1"/>
  <c r="F156" i="1" s="1"/>
  <c r="G154" i="1"/>
  <c r="G153" i="1"/>
  <c r="G152" i="1"/>
  <c r="G151" i="1"/>
  <c r="G150" i="1"/>
  <c r="G149" i="1"/>
  <c r="E142" i="1"/>
  <c r="G145" i="1"/>
  <c r="F146" i="1" s="1"/>
  <c r="G144" i="1"/>
  <c r="G143" i="1"/>
  <c r="E136" i="1"/>
  <c r="G138" i="1"/>
  <c r="G137" i="1"/>
  <c r="F139" i="1" s="1"/>
  <c r="E4" i="1"/>
  <c r="E128" i="1"/>
  <c r="G129" i="1"/>
  <c r="F130" i="1" s="1"/>
  <c r="E104" i="1"/>
  <c r="E120" i="1"/>
  <c r="G123" i="1"/>
  <c r="G122" i="1"/>
  <c r="G121" i="1"/>
  <c r="F124" i="1" s="1"/>
  <c r="E105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E85" i="1"/>
  <c r="E93" i="1"/>
  <c r="F100" i="1"/>
  <c r="F93" i="1" s="1"/>
  <c r="G99" i="1"/>
  <c r="G98" i="1"/>
  <c r="G97" i="1"/>
  <c r="G96" i="1"/>
  <c r="G95" i="1"/>
  <c r="G94" i="1"/>
  <c r="E86" i="1"/>
  <c r="G90" i="1"/>
  <c r="F91" i="1" s="1"/>
  <c r="G89" i="1"/>
  <c r="G88" i="1"/>
  <c r="G87" i="1"/>
  <c r="E80" i="1"/>
  <c r="G82" i="1"/>
  <c r="G81" i="1"/>
  <c r="F83" i="1" s="1"/>
  <c r="E31" i="1"/>
  <c r="E72" i="1"/>
  <c r="G75" i="1"/>
  <c r="G74" i="1"/>
  <c r="G73" i="1"/>
  <c r="F76" i="1" s="1"/>
  <c r="E61" i="1"/>
  <c r="G69" i="1"/>
  <c r="G68" i="1"/>
  <c r="G67" i="1"/>
  <c r="G66" i="1"/>
  <c r="G65" i="1"/>
  <c r="G64" i="1"/>
  <c r="G63" i="1"/>
  <c r="G62" i="1"/>
  <c r="E49" i="1"/>
  <c r="G58" i="1"/>
  <c r="G57" i="1"/>
  <c r="G56" i="1"/>
  <c r="G55" i="1"/>
  <c r="G54" i="1"/>
  <c r="G53" i="1"/>
  <c r="G52" i="1"/>
  <c r="F59" i="1" s="1"/>
  <c r="G51" i="1"/>
  <c r="G50" i="1"/>
  <c r="E32" i="1"/>
  <c r="E37" i="1"/>
  <c r="F45" i="1"/>
  <c r="F37" i="1" s="1"/>
  <c r="G44" i="1"/>
  <c r="G43" i="1"/>
  <c r="G42" i="1"/>
  <c r="G41" i="1"/>
  <c r="G40" i="1"/>
  <c r="G39" i="1"/>
  <c r="G38" i="1"/>
  <c r="E33" i="1"/>
  <c r="G35" i="1"/>
  <c r="G33" i="1" s="1"/>
  <c r="F35" i="1"/>
  <c r="F33" i="1" s="1"/>
  <c r="G34" i="1"/>
  <c r="E24" i="1"/>
  <c r="G28" i="1"/>
  <c r="G27" i="1"/>
  <c r="G26" i="1"/>
  <c r="G25" i="1"/>
  <c r="F29" i="1" s="1"/>
  <c r="E11" i="1"/>
  <c r="E16" i="1"/>
  <c r="G19" i="1"/>
  <c r="G18" i="1"/>
  <c r="G17" i="1"/>
  <c r="F20" i="1" s="1"/>
  <c r="E12" i="1"/>
  <c r="G13" i="1"/>
  <c r="F14" i="1" s="1"/>
  <c r="E5" i="1"/>
  <c r="G8" i="1"/>
  <c r="G7" i="1"/>
  <c r="F9" i="1" s="1"/>
  <c r="G6" i="1"/>
  <c r="F86" i="1" l="1"/>
  <c r="G91" i="1"/>
  <c r="G86" i="1" s="1"/>
  <c r="F142" i="1"/>
  <c r="G146" i="1"/>
  <c r="G142" i="1" s="1"/>
  <c r="F148" i="1"/>
  <c r="G156" i="1"/>
  <c r="G148" i="1" s="1"/>
  <c r="F201" i="1"/>
  <c r="G204" i="1"/>
  <c r="G201" i="1" s="1"/>
  <c r="G59" i="1"/>
  <c r="G49" i="1" s="1"/>
  <c r="F49" i="1"/>
  <c r="G271" i="1"/>
  <c r="G266" i="1" s="1"/>
  <c r="F285" i="1" s="1"/>
  <c r="F266" i="1"/>
  <c r="F24" i="1"/>
  <c r="G29" i="1"/>
  <c r="G24" i="1" s="1"/>
  <c r="F181" i="1"/>
  <c r="G192" i="1"/>
  <c r="G181" i="1" s="1"/>
  <c r="F128" i="1"/>
  <c r="G130" i="1"/>
  <c r="G128" i="1" s="1"/>
  <c r="G179" i="1"/>
  <c r="G175" i="1" s="1"/>
  <c r="G254" i="1"/>
  <c r="G252" i="1" s="1"/>
  <c r="F252" i="1"/>
  <c r="F315" i="1"/>
  <c r="G317" i="1"/>
  <c r="G315" i="1" s="1"/>
  <c r="F72" i="1"/>
  <c r="G76" i="1"/>
  <c r="G72" i="1" s="1"/>
  <c r="F158" i="1"/>
  <c r="F16" i="1"/>
  <c r="G20" i="1"/>
  <c r="G16" i="1" s="1"/>
  <c r="F256" i="1"/>
  <c r="G261" i="1"/>
  <c r="G256" i="1" s="1"/>
  <c r="G299" i="1"/>
  <c r="G290" i="1" s="1"/>
  <c r="F313" i="1" s="1"/>
  <c r="F290" i="1"/>
  <c r="F47" i="1"/>
  <c r="F120" i="1"/>
  <c r="G124" i="1"/>
  <c r="G120" i="1" s="1"/>
  <c r="F238" i="1"/>
  <c r="F5" i="1"/>
  <c r="G9" i="1"/>
  <c r="G5" i="1" s="1"/>
  <c r="F80" i="1"/>
  <c r="G83" i="1"/>
  <c r="G80" i="1" s="1"/>
  <c r="F248" i="1"/>
  <c r="G250" i="1"/>
  <c r="G248" i="1" s="1"/>
  <c r="G14" i="1"/>
  <c r="G12" i="1" s="1"/>
  <c r="F22" i="1" s="1"/>
  <c r="F12" i="1"/>
  <c r="G216" i="1"/>
  <c r="G209" i="1" s="1"/>
  <c r="F209" i="1"/>
  <c r="G100" i="1"/>
  <c r="G93" i="1" s="1"/>
  <c r="F301" i="1"/>
  <c r="G311" i="1"/>
  <c r="G301" i="1" s="1"/>
  <c r="F319" i="1"/>
  <c r="G321" i="1"/>
  <c r="G319" i="1" s="1"/>
  <c r="G45" i="1"/>
  <c r="G37" i="1" s="1"/>
  <c r="F165" i="1"/>
  <c r="G168" i="1"/>
  <c r="G165" i="1" s="1"/>
  <c r="G246" i="1"/>
  <c r="G240" i="1" s="1"/>
  <c r="F240" i="1"/>
  <c r="F70" i="1"/>
  <c r="F118" i="1"/>
  <c r="F136" i="1"/>
  <c r="G139" i="1"/>
  <c r="G136" i="1" s="1"/>
  <c r="F218" i="1" l="1"/>
  <c r="G238" i="1"/>
  <c r="G218" i="1" s="1"/>
  <c r="G285" i="1"/>
  <c r="G265" i="1" s="1"/>
  <c r="F265" i="1"/>
  <c r="G118" i="1"/>
  <c r="G105" i="1" s="1"/>
  <c r="F126" i="1" s="1"/>
  <c r="F105" i="1"/>
  <c r="G70" i="1"/>
  <c r="G61" i="1" s="1"/>
  <c r="F61" i="1"/>
  <c r="F263" i="1"/>
  <c r="F32" i="1"/>
  <c r="G47" i="1"/>
  <c r="G32" i="1" s="1"/>
  <c r="F78" i="1" s="1"/>
  <c r="G22" i="1"/>
  <c r="G11" i="1" s="1"/>
  <c r="F11" i="1"/>
  <c r="G313" i="1"/>
  <c r="G289" i="1" s="1"/>
  <c r="F289" i="1"/>
  <c r="F206" i="1"/>
  <c r="F170" i="1"/>
  <c r="F102" i="1"/>
  <c r="G78" i="1" l="1"/>
  <c r="G31" i="1" s="1"/>
  <c r="F31" i="1"/>
  <c r="F208" i="1"/>
  <c r="G263" i="1"/>
  <c r="G208" i="1" s="1"/>
  <c r="F85" i="1"/>
  <c r="G102" i="1"/>
  <c r="G85" i="1" s="1"/>
  <c r="G170" i="1"/>
  <c r="G141" i="1" s="1"/>
  <c r="F172" i="1" s="1"/>
  <c r="F141" i="1"/>
  <c r="F104" i="1"/>
  <c r="G126" i="1"/>
  <c r="G104" i="1" s="1"/>
  <c r="F174" i="1"/>
  <c r="G206" i="1"/>
  <c r="G174" i="1" s="1"/>
  <c r="F135" i="1" l="1"/>
  <c r="G172" i="1"/>
  <c r="G135" i="1" s="1"/>
  <c r="F287" i="1" s="1"/>
  <c r="F132" i="1"/>
  <c r="G132" i="1" l="1"/>
  <c r="G4" i="1" s="1"/>
  <c r="F4" i="1"/>
  <c r="G287" i="1"/>
  <c r="G134" i="1" s="1"/>
  <c r="F134" i="1"/>
  <c r="F324" i="1" l="1"/>
  <c r="G3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Pablo Ruiz Luque | Tailor.</author>
  </authors>
  <commentList>
    <comment ref="A3" authorId="0" shapeId="0" xr:uid="{C6D55CEF-4D53-4032-B509-015C4FBC6CE9}">
      <text>
        <r>
          <rPr>
            <b/>
            <sz val="9"/>
            <color indexed="81"/>
            <rFont val="Tahoma"/>
            <family val="2"/>
          </rPr>
          <t>Código único que identifica el concepto. Ver colores en "Entorno de trabajo: Apariencia"
Es el primer campo que hay que rellenar para crear un concepto.
Al escribir un código:
•	Si no existe en la obra, se crea un concepto nuevo
•	Si ya figura en otro lugar de la obra, se inserta también bajo el concepto superior
•	Si deriva de un concepto paramétrico, se inserta el concepto derivado
Es sensible a la opción "Archivo: Entorno de trabajo: Generales: Aceptar códigos en minúsculas"</t>
        </r>
      </text>
    </comment>
    <comment ref="B3" authorId="0" shapeId="0" xr:uid="{053DDEDA-D86F-46CB-B8C0-284E7DC10559}">
      <text>
        <r>
          <rPr>
            <b/>
            <sz val="9"/>
            <color indexed="81"/>
            <rFont val="Tahoma"/>
            <family val="2"/>
          </rPr>
          <t>Naturaleza del concepto o de la entidad (ver menú contextual)</t>
        </r>
      </text>
    </comment>
    <comment ref="C3" authorId="0" shapeId="0" xr:uid="{0C991CF8-BCB0-493A-B383-8C5FFCEF782F}">
      <text>
        <r>
          <rPr>
            <b/>
            <sz val="9"/>
            <color indexed="81"/>
            <rFont val="Tahoma"/>
            <family val="2"/>
          </rPr>
          <t>Unidad de medida a la que se refiere el precio unitario
Las unidades de tiempo de la maquinaria y la mano de obra afectan a los cálculos de duraciones y recursos
D*, d*: Dias x Horas laborables del día (Obra.CalcDurLab)
S*, s*, W*, w*: Semanas x 5 días
M*, m*: Meses x Días laborables del mes (Obra.CalcDurMes)
A*, a*, Y*, y*: Años x 12</t>
        </r>
      </text>
    </comment>
    <comment ref="D3" authorId="0" shapeId="0" xr:uid="{881D8D27-4105-4905-B2CA-BF5B3D645162}">
      <text>
        <r>
          <rPr>
            <b/>
            <sz val="9"/>
            <color indexed="81"/>
            <rFont val="Tahoma"/>
            <family val="2"/>
          </rPr>
          <t>Texto breve que facilita la visualización, la búsqueda y la impresión del concepto en lugar del texto
El color corresponde al estado, que se modifica con el menú contextual, actualizándose la fecha del color correspondiente</t>
        </r>
      </text>
    </comment>
    <comment ref="E3" authorId="0" shapeId="0" xr:uid="{FE977F63-92E5-4476-96D7-F687F38DF27B}">
      <text>
        <r>
          <rPr>
            <b/>
            <sz val="9"/>
            <color indexed="81"/>
            <rFont val="Tahoma"/>
            <family val="2"/>
          </rPr>
          <t>Cantidad o rendimiento del concepto en su superior en el presupuesto
Magenta: Proviene de las líneas de medición 
Negro: Si se introduce por el usuario se retiran del presupuesto las líneas de medición, si existen
Fondo gris: Puede anularse para no tener en cuenta la cantidad del concepto en un superior determinado</t>
        </r>
      </text>
    </comment>
    <comment ref="F3" authorId="0" shapeId="0" xr:uid="{48761D1E-B552-4AD7-9D54-C6B866766692}">
      <text>
        <r>
          <rPr>
            <b/>
            <sz val="9"/>
            <color indexed="81"/>
            <rFont val="Tahoma"/>
            <family val="2"/>
          </rPr>
          <t>Precio unitario principal del concepto
Puede ser el precio del presupuesto, de venta o de oferta
Cuando se usan precios de coste y de venta el coste estimado figura en el precio objetivo "Obj"
Magenta: Calculado a partir de los conceptos inferiores, si se modifica pasa a ser bloqueado
Rojo: Bloqueado, puede ser distinto al resultante de sus inferiores
Fondo gris: Anulado, el concepto no interviene en el presupuesto
Precios.Pres
Precio asignado a la entidad que aparece en las ventanas de precios múltiples, como divisas, precios y ofertantes
Negro: Introducido por usuario
Magenta: Calculado
Fondo rosa: Valor de defecto</t>
        </r>
      </text>
    </comment>
    <comment ref="G3" authorId="0" shapeId="0" xr:uid="{D48A87A7-789B-494C-8642-E22FBD70D860}">
      <text>
        <r>
          <rPr>
            <b/>
            <sz val="9"/>
            <color indexed="81"/>
            <rFont val="Tahoma"/>
            <family val="2"/>
          </rPr>
          <t>Presupuesto vigente, suma de presupuesto inicial y modificaciones aprobadas
Incluye costes indirectos (PEM) si esta definido el porcentaje
Magenta: El producto de la cantidad por el precio del presupuesto está afectado por la producción, la dificultad, un factor, los costes indirectos o la divisa</t>
        </r>
      </text>
    </comment>
  </commentList>
</comments>
</file>

<file path=xl/sharedStrings.xml><?xml version="1.0" encoding="utf-8"?>
<sst xmlns="http://schemas.openxmlformats.org/spreadsheetml/2006/main" count="947" uniqueCount="514">
  <si>
    <t>ADAPTACIÓN SUPERMERCADO</t>
  </si>
  <si>
    <t>Presupuesto</t>
  </si>
  <si>
    <t>Código</t>
  </si>
  <si>
    <t>Nat</t>
  </si>
  <si>
    <t>Ud</t>
  </si>
  <si>
    <t>Resumen</t>
  </si>
  <si>
    <t>CanPres</t>
  </si>
  <si>
    <t>Pres</t>
  </si>
  <si>
    <t>ImpPres</t>
  </si>
  <si>
    <t>06</t>
  </si>
  <si>
    <t>Capítulo</t>
  </si>
  <si>
    <t/>
  </si>
  <si>
    <t>OBRA CIVIL</t>
  </si>
  <si>
    <t>0600</t>
  </si>
  <si>
    <t>DEMOLICIONES Y ACTUCIONES PREVIAS</t>
  </si>
  <si>
    <t>0600.01</t>
  </si>
  <si>
    <t>Partida</t>
  </si>
  <si>
    <t>m²</t>
  </si>
  <si>
    <t>APERTURA HUECOS EN FACHADA</t>
  </si>
  <si>
    <t>0600.02</t>
  </si>
  <si>
    <t>PICADO SOLERA</t>
  </si>
  <si>
    <t>0600.03</t>
  </si>
  <si>
    <t>ud</t>
  </si>
  <si>
    <t>DESMONTAJE PORTON METALICO</t>
  </si>
  <si>
    <t>Total 0600</t>
  </si>
  <si>
    <t>0601</t>
  </si>
  <si>
    <t>EXCAVACIONES Y SOLERAS</t>
  </si>
  <si>
    <t>060101</t>
  </si>
  <si>
    <t>EXCAVACIONES Y RELLENOS</t>
  </si>
  <si>
    <t>060101.01</t>
  </si>
  <si>
    <t>m³</t>
  </si>
  <si>
    <t>EXCAVACIÓN Y RELLENO DE ZANJAS Y ARQUETAS</t>
  </si>
  <si>
    <t>Total 060101</t>
  </si>
  <si>
    <t>060102</t>
  </si>
  <si>
    <t>SOLERAS</t>
  </si>
  <si>
    <t>060102.01</t>
  </si>
  <si>
    <t>SOLERA DE MORTERO D-400 E=8CM</t>
  </si>
  <si>
    <t>060102.02</t>
  </si>
  <si>
    <t>MORTERO DE NIVELACION</t>
  </si>
  <si>
    <t>060102.03</t>
  </si>
  <si>
    <t>m3</t>
  </si>
  <si>
    <t>HORMIGÓN LIMPIEZA HM-20/P/20/I</t>
  </si>
  <si>
    <t>Total 060102</t>
  </si>
  <si>
    <t>Total 0601</t>
  </si>
  <si>
    <t>0602</t>
  </si>
  <si>
    <t>ESTRUCTURA METALICA</t>
  </si>
  <si>
    <t>0602.01</t>
  </si>
  <si>
    <t>kg</t>
  </si>
  <si>
    <t>ESTRUCTURA METALICA AUXILIAR</t>
  </si>
  <si>
    <t>0602.02</t>
  </si>
  <si>
    <t>m2</t>
  </si>
  <si>
    <t>PANEL DE NERVOMETAL</t>
  </si>
  <si>
    <t>0602.03</t>
  </si>
  <si>
    <t>PROTECCIÓN IGNIFUGA MORTERO RF-60</t>
  </si>
  <si>
    <t>0602.04</t>
  </si>
  <si>
    <t>PINTURA INTUMESCENTE REF-60</t>
  </si>
  <si>
    <t>Total 0602</t>
  </si>
  <si>
    <t>0603</t>
  </si>
  <si>
    <t>FONTANERÍA Y ALBAÑILERÍA</t>
  </si>
  <si>
    <t>060301</t>
  </si>
  <si>
    <t>FONTANERIA</t>
  </si>
  <si>
    <t>06030101</t>
  </si>
  <si>
    <t>APARATOS SANITARIOS</t>
  </si>
  <si>
    <t>06030101.01</t>
  </si>
  <si>
    <t>GRIFO FREGADERO/LAVABO PEDAL</t>
  </si>
  <si>
    <t>Total 06030101</t>
  </si>
  <si>
    <t>06030102</t>
  </si>
  <si>
    <t>ABASTECIMIENTO</t>
  </si>
  <si>
    <t>06030102.01</t>
  </si>
  <si>
    <t>INSTALACION AGUA FRIA Y CALIENTE PUNTO CALIENTE PAN</t>
  </si>
  <si>
    <t>06030102.02</t>
  </si>
  <si>
    <t>ml</t>
  </si>
  <si>
    <t>TUBERIA DE COBRE 13/15 o PEX DN16</t>
  </si>
  <si>
    <t>06030102.03</t>
  </si>
  <si>
    <t>TUBERIA DE COBRE 16/18 o PEX DN18</t>
  </si>
  <si>
    <t>06030102.04</t>
  </si>
  <si>
    <t>TUBERIA DE COBRE 20/22 o PEX DN20</t>
  </si>
  <si>
    <t>06030102.05</t>
  </si>
  <si>
    <t>TERMO ELECTRICO DE 50 L.</t>
  </si>
  <si>
    <t>06030102.06</t>
  </si>
  <si>
    <t>VÁLVULA CORTE LATÓN 3/4" 20mm</t>
  </si>
  <si>
    <t>06030102.07</t>
  </si>
  <si>
    <t>CONTADOR DE AGUA DN-32 (abast)</t>
  </si>
  <si>
    <t>Total 06030102</t>
  </si>
  <si>
    <t>Total 060301</t>
  </si>
  <si>
    <t>060302</t>
  </si>
  <si>
    <t>SANEAMIENTO</t>
  </si>
  <si>
    <t>060302.01</t>
  </si>
  <si>
    <t>COLECTOR DN 50 MM PVC SERIE C</t>
  </si>
  <si>
    <t>060302.02</t>
  </si>
  <si>
    <t>COLECTOR DN 90 MM PVC SERIE C</t>
  </si>
  <si>
    <t>060302.03</t>
  </si>
  <si>
    <t>COLECTOR DN 125 MM PVC SERIE C</t>
  </si>
  <si>
    <t>060302.04</t>
  </si>
  <si>
    <t>MANGUETON CONEXION MUEBLES FRIO, CAMARAS Y FREG.</t>
  </si>
  <si>
    <t>060302.05</t>
  </si>
  <si>
    <t>DESAGÜE DE TERMO</t>
  </si>
  <si>
    <t>060302.06</t>
  </si>
  <si>
    <t>ARQUETA REGISTRO 40x40cm</t>
  </si>
  <si>
    <t>060302.07</t>
  </si>
  <si>
    <t>SUMIDERO SIFONICO INOX</t>
  </si>
  <si>
    <t>060302.08</t>
  </si>
  <si>
    <t>ENTRONQUE A ARQUETAS EXISTENTE</t>
  </si>
  <si>
    <t>060302.09</t>
  </si>
  <si>
    <t>CONEXIÓN A RED EXISTENTE</t>
  </si>
  <si>
    <t>Total 060302</t>
  </si>
  <si>
    <t>060303</t>
  </si>
  <si>
    <t>ALBAÑILERÍA</t>
  </si>
  <si>
    <t>060303.01</t>
  </si>
  <si>
    <t>MURO BL. HGÓN. GRIS. 40x20x10</t>
  </si>
  <si>
    <t>060303.02</t>
  </si>
  <si>
    <t>MURO BL. HGÓN. GRIS. 40x20x20 HUECOS FACHADA</t>
  </si>
  <si>
    <t>060303.03</t>
  </si>
  <si>
    <t>APERTURA DE HUECOS</t>
  </si>
  <si>
    <t>060303.04</t>
  </si>
  <si>
    <t>TABIQUE CARTON YESO HIDROFUGO</t>
  </si>
  <si>
    <t>060303.05</t>
  </si>
  <si>
    <t>TRASDOS CON AISLAMIENTO PAREDES</t>
  </si>
  <si>
    <t>060303.06</t>
  </si>
  <si>
    <t>HORNACINA PCI CONTADORES</t>
  </si>
  <si>
    <t>060303.07</t>
  </si>
  <si>
    <t>TRASDOSADO CARTÓN-YESO (15+20)</t>
  </si>
  <si>
    <t>060303.08</t>
  </si>
  <si>
    <t>REPARACIÓN DE REVESTIMIENTO DE MORTERO CON DEFECTOS SUPERF.C/MORTERO ACRÍLICO</t>
  </si>
  <si>
    <t>Total 060303</t>
  </si>
  <si>
    <t>060304</t>
  </si>
  <si>
    <t>REVESTIMIENTOS</t>
  </si>
  <si>
    <t>060304.01</t>
  </si>
  <si>
    <t>ENFOSCADO FRATASADO 20MM.  P. VERTICALES</t>
  </si>
  <si>
    <t>060304.02</t>
  </si>
  <si>
    <t>ENFOSCADO, MAESTREADO y TALOCHADO MORTERO HIDROFUGO EN EXTERIORES</t>
  </si>
  <si>
    <t>060304.03</t>
  </si>
  <si>
    <t>ENLUCIDO DE YESO PROYECTADO</t>
  </si>
  <si>
    <t>Total 060304</t>
  </si>
  <si>
    <t>Total 0603</t>
  </si>
  <si>
    <t>0604</t>
  </si>
  <si>
    <t>SOLADOS</t>
  </si>
  <si>
    <t>0604.01</t>
  </si>
  <si>
    <t>RODAPIÉ CERÁMICO 8X33CM.</t>
  </si>
  <si>
    <t>0604.02</t>
  </si>
  <si>
    <t>SOLADO BALDOSA ANTIDESLIZANTE (C2) PAMESA ARRECIFE EROSKI 60x60 CM</t>
  </si>
  <si>
    <t>Total 0604</t>
  </si>
  <si>
    <t>0605</t>
  </si>
  <si>
    <t>CARPINTERIA Y CERRAJERIA</t>
  </si>
  <si>
    <t>060501</t>
  </si>
  <si>
    <t>CARPINTERIA DE MADERA</t>
  </si>
  <si>
    <t>060501.01</t>
  </si>
  <si>
    <t>PUERTA MAD. 0,825x2,03 LACADA</t>
  </si>
  <si>
    <t>060501.02</t>
  </si>
  <si>
    <t>PUERTA MAD. 0,925x2,03 LACADA</t>
  </si>
  <si>
    <t>060501.03</t>
  </si>
  <si>
    <t>TOPE DE PUERTA</t>
  </si>
  <si>
    <t>060501.04</t>
  </si>
  <si>
    <t>PANEL VINILICO CON CANTONERAS</t>
  </si>
  <si>
    <t>Total 060501</t>
  </si>
  <si>
    <t>060502</t>
  </si>
  <si>
    <t>CARPINTERIA METALICA</t>
  </si>
  <si>
    <t>060502.01</t>
  </si>
  <si>
    <t>PUERTA AUTOMÁTICA DE APERTURA CORREDERA</t>
  </si>
  <si>
    <t>060502.02</t>
  </si>
  <si>
    <t>PUERTA METALICA 2,00 x 2,20 / 2H</t>
  </si>
  <si>
    <t>060502.03</t>
  </si>
  <si>
    <t>PUERTA METALICA HOJA 1,00x2,20m</t>
  </si>
  <si>
    <t>060502.04</t>
  </si>
  <si>
    <t>PERSIANA ENROLLABLE LAMAS MOTORIZADA</t>
  </si>
  <si>
    <t>060502.05</t>
  </si>
  <si>
    <t>VENTANAL CARP. ALUMINIO / 6+6</t>
  </si>
  <si>
    <t>060502.06</t>
  </si>
  <si>
    <t>PERFILERIA ACERO SUJECCIÓN PUERTA DE ACCESO</t>
  </si>
  <si>
    <t>Total 060502</t>
  </si>
  <si>
    <t>Total 0605</t>
  </si>
  <si>
    <t>0607</t>
  </si>
  <si>
    <t>PINTURA Y ACABADOS</t>
  </si>
  <si>
    <t>060701</t>
  </si>
  <si>
    <t>PINTURA Y ACABADOS INT. VERT</t>
  </si>
  <si>
    <t>060701.01</t>
  </si>
  <si>
    <t>PINTURA PLASTICA SATINADA COLOR PAREDES</t>
  </si>
  <si>
    <t>060701.02</t>
  </si>
  <si>
    <t>PINTURA PLASTICA SATINADA PLACAS TECHOS</t>
  </si>
  <si>
    <t>060701.03</t>
  </si>
  <si>
    <t>PINTURA ESMALTE CARPINTERÍAS METALICAS</t>
  </si>
  <si>
    <t>060701.04</t>
  </si>
  <si>
    <t>PINTURA RESINA EPOXI SOLADO</t>
  </si>
  <si>
    <t>060701.05</t>
  </si>
  <si>
    <t>ALICATADO METRO EQUIPE DS123250 100X200 WHITE MATT</t>
  </si>
  <si>
    <t>060701.06</t>
  </si>
  <si>
    <t>SUM. Y COLOC. DE ESQUINERO ACERO INOXIDABLE</t>
  </si>
  <si>
    <t>060701.07</t>
  </si>
  <si>
    <t>MEDIA CAÑA SANITARIA DE PVC SCHLÜTER-DILEX-HKW</t>
  </si>
  <si>
    <t>060701.08</t>
  </si>
  <si>
    <t>REVESTIMIENTO TABLERO TIPO LINK FLOOR</t>
  </si>
  <si>
    <t>060701.09</t>
  </si>
  <si>
    <t>PINTURA PLACAS DE TECHO NCS S2050-Y80R</t>
  </si>
  <si>
    <t>060701.10</t>
  </si>
  <si>
    <t>PANEL PVC ESPUMADO IMPRESO</t>
  </si>
  <si>
    <t>060701.11</t>
  </si>
  <si>
    <t>IMPERMEABILIZANTE PARA CUBIERTAS TECHO</t>
  </si>
  <si>
    <t>060701.12</t>
  </si>
  <si>
    <t>PINTURA PLÁSTICA ACRÍLICA SATINADA</t>
  </si>
  <si>
    <t>Total 060701</t>
  </si>
  <si>
    <t>060702</t>
  </si>
  <si>
    <t>FALSOS TECHOS Y ACAB. HORIZ.</t>
  </si>
  <si>
    <t>060702.01</t>
  </si>
  <si>
    <t>FALSO TECHO MODULAR VINILO 60x60 BLANCO PARA PINTAR</t>
  </si>
  <si>
    <t>060702.02</t>
  </si>
  <si>
    <t>FALSO TECHO CONTINUO PLADUR</t>
  </si>
  <si>
    <t>060702.03</t>
  </si>
  <si>
    <t>TRAMPILLA PLADUR 60x90CM</t>
  </si>
  <si>
    <t>Total 060702</t>
  </si>
  <si>
    <t>Total 0607</t>
  </si>
  <si>
    <t>0609</t>
  </si>
  <si>
    <t>VARIOS</t>
  </si>
  <si>
    <t>0609.01</t>
  </si>
  <si>
    <t>h</t>
  </si>
  <si>
    <t>LIMPIEZA DE OBRA</t>
  </si>
  <si>
    <t>Total 0609</t>
  </si>
  <si>
    <t>Total 06</t>
  </si>
  <si>
    <t>07</t>
  </si>
  <si>
    <t>INSTALACIONES</t>
  </si>
  <si>
    <t>0701</t>
  </si>
  <si>
    <t>VENTILACION Y CLIMATIZACION</t>
  </si>
  <si>
    <t>070101</t>
  </si>
  <si>
    <t>CLIMATIZACION</t>
  </si>
  <si>
    <t>070101.02</t>
  </si>
  <si>
    <t>UNIDAD EXTERIOR AIRE ACONDICIONADO 27kW</t>
  </si>
  <si>
    <t>070101.03</t>
  </si>
  <si>
    <t>CASETTE EMPOTRABLE 4 VIAS 8 kW</t>
  </si>
  <si>
    <t>Total 070101</t>
  </si>
  <si>
    <t>070102</t>
  </si>
  <si>
    <t>VENTILACION - EXTRACCION</t>
  </si>
  <si>
    <t>07010201</t>
  </si>
  <si>
    <t>MAQUINARIA VENTILACION</t>
  </si>
  <si>
    <t>07010201.01</t>
  </si>
  <si>
    <t>UNIDAD VENTILACIÓN DE CVB 270/270N</t>
  </si>
  <si>
    <t>07010201.02</t>
  </si>
  <si>
    <t>UNIDAD VENTILACIÓN DE CVB 180/180N</t>
  </si>
  <si>
    <t>07010201.03</t>
  </si>
  <si>
    <t>RECUPERADOR LUYMAR UR-1800</t>
  </si>
  <si>
    <t>Total 07010201</t>
  </si>
  <si>
    <t>07010202</t>
  </si>
  <si>
    <t>CONDUCTOS</t>
  </si>
  <si>
    <t>07010202.01</t>
  </si>
  <si>
    <t>TUBERIA FLEX. ALUM. ø125 mm</t>
  </si>
  <si>
    <t>07010202.02</t>
  </si>
  <si>
    <t>CONDUCTO CIRCULAR DE CHAPA D=160 mm</t>
  </si>
  <si>
    <t>07010202.023</t>
  </si>
  <si>
    <t>CONDUCTO CIRCULAR DE CHAPA D=200 mm</t>
  </si>
  <si>
    <t>07010202.04</t>
  </si>
  <si>
    <t>CONDUCTO CIRCULAR DE CHAPA D=250 mm</t>
  </si>
  <si>
    <t>07010202.05</t>
  </si>
  <si>
    <t>CONDUCTO CIRCULAR DE CHAPA D=300 mm</t>
  </si>
  <si>
    <t>07010202.06</t>
  </si>
  <si>
    <t>CONDUCTO CIRCULAR DE CHAPA D=350 mm</t>
  </si>
  <si>
    <t>07010202.07</t>
  </si>
  <si>
    <t>CONDUCTO CLIMAVER NETO</t>
  </si>
  <si>
    <t>Total 07010202</t>
  </si>
  <si>
    <t>07010203</t>
  </si>
  <si>
    <t>ELEMENTOS DE DIFUSION</t>
  </si>
  <si>
    <t>07010203.01</t>
  </si>
  <si>
    <t>REJILLA INTEMPERIE</t>
  </si>
  <si>
    <t>07010203.02</t>
  </si>
  <si>
    <t>REJILLA EXTRACCIÓN 225x125 mm</t>
  </si>
  <si>
    <t>07010203.03</t>
  </si>
  <si>
    <t>REJILLA EXTRACCIÓN 325x225 mm</t>
  </si>
  <si>
    <t>07010203.04</t>
  </si>
  <si>
    <t>REJILLA EXTRACCIÓN 600x600 mm</t>
  </si>
  <si>
    <t>Total 07010203</t>
  </si>
  <si>
    <t>07010204</t>
  </si>
  <si>
    <t>07010204.01</t>
  </si>
  <si>
    <t>SONDA DE TEMPERATURA</t>
  </si>
  <si>
    <t>07010204.02</t>
  </si>
  <si>
    <t>LEGALIZACIÓN INSTALACION</t>
  </si>
  <si>
    <t>Total 07010204</t>
  </si>
  <si>
    <t>Total 070102</t>
  </si>
  <si>
    <t>Total 0701</t>
  </si>
  <si>
    <t>0702</t>
  </si>
  <si>
    <t>PROTECCION CONTRA INCENDIOS</t>
  </si>
  <si>
    <t>070203</t>
  </si>
  <si>
    <t>EXTINTORES PORTATILES</t>
  </si>
  <si>
    <t>070203.01</t>
  </si>
  <si>
    <t>EXTINTOR MANUAL POLVO POLIV. ABC 6KG</t>
  </si>
  <si>
    <t>070203.02</t>
  </si>
  <si>
    <t>EXTINTOR MANUAL DE DIÓXIDO DE CARBONO 5 KG</t>
  </si>
  <si>
    <t>070203.03</t>
  </si>
  <si>
    <t>SOPORTE EXTINTOR</t>
  </si>
  <si>
    <t>Total 070203</t>
  </si>
  <si>
    <t>070204</t>
  </si>
  <si>
    <t>BOCAS DE INCENDIOS EQUIPADAS</t>
  </si>
  <si>
    <t>070204.01</t>
  </si>
  <si>
    <t>BOCA DE INCENDIO EQUIPADA BIE-25 INOX+ARMARIO EXTINTOR</t>
  </si>
  <si>
    <t>070204.02</t>
  </si>
  <si>
    <t>BOCA DE INCENDIO EQUIPADA BIE-25</t>
  </si>
  <si>
    <t>070204.03</t>
  </si>
  <si>
    <t>TUBERÍA AESS UNE EN 10255 2 1/2" N/P</t>
  </si>
  <si>
    <t>070204.04</t>
  </si>
  <si>
    <t>TUBERÍA AESS UNE EN 10255 2" N/P</t>
  </si>
  <si>
    <t>070204.05</t>
  </si>
  <si>
    <t>TUBERÍA AESS UNE EN 10255 1 1/2" N/P</t>
  </si>
  <si>
    <t>070204.06</t>
  </si>
  <si>
    <t>TUBERÍA AESS UNE EN 10255 1 1/4" N/P</t>
  </si>
  <si>
    <t>070204.07</t>
  </si>
  <si>
    <t>DETECTOR DE FLUJO</t>
  </si>
  <si>
    <t>070204.08</t>
  </si>
  <si>
    <t>MANOMETRO  DIAM. 100</t>
  </si>
  <si>
    <t>070204.09</t>
  </si>
  <si>
    <t>VÁLVULA MARIPOSA DE 2 1/2"</t>
  </si>
  <si>
    <t>070204.10</t>
  </si>
  <si>
    <t>ARMARIO CONTADOR</t>
  </si>
  <si>
    <t>Total 070204</t>
  </si>
  <si>
    <t>070208</t>
  </si>
  <si>
    <t>SEÑALIZACION</t>
  </si>
  <si>
    <t>070208.00</t>
  </si>
  <si>
    <t>NOTA:</t>
  </si>
  <si>
    <t>070208.02</t>
  </si>
  <si>
    <t>PLACA SEÑALIZACIÓN EXTINTOR</t>
  </si>
  <si>
    <t>070208.03</t>
  </si>
  <si>
    <t>PLACA SEÑALIZACIÓN BIE</t>
  </si>
  <si>
    <t>070208.04</t>
  </si>
  <si>
    <t>PLACA SEÑALIZACIÓN</t>
  </si>
  <si>
    <t>Total 070208</t>
  </si>
  <si>
    <t>070211</t>
  </si>
  <si>
    <t>LEGALIZACIÓN PCI</t>
  </si>
  <si>
    <t>070211.01</t>
  </si>
  <si>
    <t>070211.02</t>
  </si>
  <si>
    <t>CERTIFICADO</t>
  </si>
  <si>
    <t>Total 070211</t>
  </si>
  <si>
    <t>Total 0702</t>
  </si>
  <si>
    <t>0705</t>
  </si>
  <si>
    <t>ELECTRICIDAD</t>
  </si>
  <si>
    <t>070501</t>
  </si>
  <si>
    <t>ILUMINACION</t>
  </si>
  <si>
    <t>070501.01B</t>
  </si>
  <si>
    <t>INST. LUMINARIA LINEAL SV+CARRIL 1500 mm</t>
  </si>
  <si>
    <t>070501.02B</t>
  </si>
  <si>
    <t>INST. LUMINARIA LED ESTANCA</t>
  </si>
  <si>
    <t>070501.03B</t>
  </si>
  <si>
    <t>INST. LUMINARIA LED 60x60</t>
  </si>
  <si>
    <t>070501.04B</t>
  </si>
  <si>
    <t>INST. FOCO/PROYECTOR EN CARRIL</t>
  </si>
  <si>
    <t>070501.05B</t>
  </si>
  <si>
    <t>INST. DOWNLIGHT</t>
  </si>
  <si>
    <t>070501.07B</t>
  </si>
  <si>
    <t>INST. LUMINARIA EMERGENCIA</t>
  </si>
  <si>
    <t>Total 070501</t>
  </si>
  <si>
    <t>070502</t>
  </si>
  <si>
    <t>FUERZA</t>
  </si>
  <si>
    <t>070502.02</t>
  </si>
  <si>
    <t>DERIVACION INDIVIDUAL A CGBT</t>
  </si>
  <si>
    <t>070502.03</t>
  </si>
  <si>
    <t>CUADRO GENERAL DE MANDO Y PROTECCION</t>
  </si>
  <si>
    <t>070502.04</t>
  </si>
  <si>
    <t>BATERÍA DE CONDENSADORES INSTALACIÓN HASTA 25 KVAR</t>
  </si>
  <si>
    <t>070502.05</t>
  </si>
  <si>
    <t>CUADRO DE ENCENDIDOS</t>
  </si>
  <si>
    <t>070502.06</t>
  </si>
  <si>
    <t>ENCENDIDO LLAVE ENTRADA TIENDA</t>
  </si>
  <si>
    <t>070502.07</t>
  </si>
  <si>
    <t>CABLE DE COBRE TIPO RZ1-K (AS) 2(1X1,5)+T</t>
  </si>
  <si>
    <t>070502.08</t>
  </si>
  <si>
    <t>CABLE DE COBRE TIPO RZ1-K (AS) 2(1X2,5)+T</t>
  </si>
  <si>
    <t>070502.09</t>
  </si>
  <si>
    <t>CABLE DE COBRE TIPO RZ1-K (AS) 4(1X2,5)+T</t>
  </si>
  <si>
    <t>070502.10</t>
  </si>
  <si>
    <t>CABLE DE COBRE TIPO RZ1-K (AS) 4(1X6)+T</t>
  </si>
  <si>
    <t>070502.11</t>
  </si>
  <si>
    <t>CABLE DE COBRE TIPO RZ1-K (AS) 4(1X16)+T</t>
  </si>
  <si>
    <t>070502.12</t>
  </si>
  <si>
    <t>TOMA DE CORRIENTE MONOFASICO 16 A</t>
  </si>
  <si>
    <t>070502.13</t>
  </si>
  <si>
    <t>BASE DE ENCHUFE MULTIPLE RED</t>
  </si>
  <si>
    <t>070502.14</t>
  </si>
  <si>
    <t>BASE DE ENCHUFE MULTIPLE SAI</t>
  </si>
  <si>
    <t>070502.15</t>
  </si>
  <si>
    <t>TOMA DE CORRIENTE TRIFÁSICA ZETAC</t>
  </si>
  <si>
    <t>070502.16</t>
  </si>
  <si>
    <t>PUNTO DE LUZ INTERRUPTOR</t>
  </si>
  <si>
    <t>070502.17</t>
  </si>
  <si>
    <t>PUNTO DE FUERZA</t>
  </si>
  <si>
    <t>070502.18</t>
  </si>
  <si>
    <t>DET PRESENCIA</t>
  </si>
  <si>
    <t>070502.19</t>
  </si>
  <si>
    <t>LEGALIZACION INSTALACIÓN ELÉCTRICA</t>
  </si>
  <si>
    <t>070502.20</t>
  </si>
  <si>
    <t>CONEXION SAI Y BY PASS</t>
  </si>
  <si>
    <t>Total 070502</t>
  </si>
  <si>
    <t>070503</t>
  </si>
  <si>
    <t>CANALIZACIONES</t>
  </si>
  <si>
    <t>070503.01</t>
  </si>
  <si>
    <t>CANALETA UNEX 110X60 MM</t>
  </si>
  <si>
    <t>070503.02</t>
  </si>
  <si>
    <t>BANDEJA METALICA 300X60</t>
  </si>
  <si>
    <t>070503.03</t>
  </si>
  <si>
    <t>BANDEJA METALICA 200X60</t>
  </si>
  <si>
    <t>070503.04</t>
  </si>
  <si>
    <t>BANDEJA METALICA 100X60</t>
  </si>
  <si>
    <t>070503.05</t>
  </si>
  <si>
    <t>CANALIZACION PARA DATOS</t>
  </si>
  <si>
    <t>Total 070503</t>
  </si>
  <si>
    <t>070504</t>
  </si>
  <si>
    <t>RED DE TIERRAS</t>
  </si>
  <si>
    <t>070504.01</t>
  </si>
  <si>
    <t>RED EQUIPOTENCIAL TIERRAS</t>
  </si>
  <si>
    <t>Total 070504</t>
  </si>
  <si>
    <t>070505</t>
  </si>
  <si>
    <t>TELEFONIA</t>
  </si>
  <si>
    <t>070505.01</t>
  </si>
  <si>
    <t>CANALIZACION PARA LA ACOMETIDA</t>
  </si>
  <si>
    <t>Total 070505</t>
  </si>
  <si>
    <t>070506</t>
  </si>
  <si>
    <t>MEGAFONIA-HILO MUSICAL</t>
  </si>
  <si>
    <t>070506.01</t>
  </si>
  <si>
    <t>ALTAVOZ OPTIMUS</t>
  </si>
  <si>
    <t>070506.02</t>
  </si>
  <si>
    <t>AMPLIFICADOR OPTIMUS</t>
  </si>
  <si>
    <t>070506.03</t>
  </si>
  <si>
    <t>CABLEADO DE LA INSTALACION</t>
  </si>
  <si>
    <t>070506.04</t>
  </si>
  <si>
    <t>MICRÓFONO</t>
  </si>
  <si>
    <t>Total 070506</t>
  </si>
  <si>
    <t>Total 0705</t>
  </si>
  <si>
    <t>0708</t>
  </si>
  <si>
    <t>FRIO INDUSTRIAL</t>
  </si>
  <si>
    <t>070801</t>
  </si>
  <si>
    <t>INST. FRIGORÍFICA</t>
  </si>
  <si>
    <t>070801.07</t>
  </si>
  <si>
    <t>MOCHILA CAMARA AUTONOMA</t>
  </si>
  <si>
    <t>070801.09</t>
  </si>
  <si>
    <t>SISTEMAS DE SEGURIDAD CÁMARAS</t>
  </si>
  <si>
    <t>070801.04</t>
  </si>
  <si>
    <t>PUESTA EN MARCHA INSTALACION FRIGORIFICA</t>
  </si>
  <si>
    <t>070801.05</t>
  </si>
  <si>
    <t>LEGALIZACION DE INSTALACION DE FRIO</t>
  </si>
  <si>
    <t>Total 070801</t>
  </si>
  <si>
    <t>070802</t>
  </si>
  <si>
    <t>CÁMARAS FRIGORIFICAS-PUERTAS</t>
  </si>
  <si>
    <t>070802.01</t>
  </si>
  <si>
    <t>PANEL FRIGORIFICO SUELO REFORZADO 120 mm</t>
  </si>
  <si>
    <t>070802.02</t>
  </si>
  <si>
    <t>PANEL FRIGORÍFICO 120 mm PERFILADO/PERFILADO TECHO</t>
  </si>
  <si>
    <t>070802.03</t>
  </si>
  <si>
    <t>PANEL FRIGORÍFICO 180 mm LISO/PERFILADO</t>
  </si>
  <si>
    <t>070802.04</t>
  </si>
  <si>
    <t>PANEL FRIGORÍFICO 75 mm PERFILADO/LISO</t>
  </si>
  <si>
    <t>070802.05</t>
  </si>
  <si>
    <t>PUERTA PIVOTANTE FRIGORÍFICA 75 mm</t>
  </si>
  <si>
    <t>070802.06</t>
  </si>
  <si>
    <t>PUERTA PIVOTANTE FRIGORÍFICA 120 mm</t>
  </si>
  <si>
    <t>070802.07</t>
  </si>
  <si>
    <t>PERFIL SANITARIO PVC</t>
  </si>
  <si>
    <t>070802.08</t>
  </si>
  <si>
    <t>CORTINA LAMAS</t>
  </si>
  <si>
    <t>070802.09</t>
  </si>
  <si>
    <t>HACHA BOMBERO CON SOPORTE</t>
  </si>
  <si>
    <t>Total 070802</t>
  </si>
  <si>
    <t>Total 0708</t>
  </si>
  <si>
    <t>Total 07</t>
  </si>
  <si>
    <t>08</t>
  </si>
  <si>
    <t>MOBILIARIO/ EQUIPAMIENTO</t>
  </si>
  <si>
    <t>0801</t>
  </si>
  <si>
    <t>MOBILIARIO</t>
  </si>
  <si>
    <t>0801.00</t>
  </si>
  <si>
    <t>PA</t>
  </si>
  <si>
    <t>CONTENEDOR FRUTA CDI</t>
  </si>
  <si>
    <t>0801.01</t>
  </si>
  <si>
    <t>pa</t>
  </si>
  <si>
    <t>ESTANTERIA KIDER</t>
  </si>
  <si>
    <t>0801.02</t>
  </si>
  <si>
    <t>MOBILIARIO FRIO AUTONOMO EXKAL</t>
  </si>
  <si>
    <t>0801.03</t>
  </si>
  <si>
    <t>SUMINISTRO ALUMBRADO GESTPROTEC</t>
  </si>
  <si>
    <t>0801.04</t>
  </si>
  <si>
    <t>MOBILIARIO INOXIDABLE STRUKTUR</t>
  </si>
  <si>
    <t>0801.05</t>
  </si>
  <si>
    <t>EQUIPAMIENTO OBRADOR DE PAN SALVA</t>
  </si>
  <si>
    <t>0801.06</t>
  </si>
  <si>
    <t>20 CARROS Y 24 CESTAS SHOP &amp; ROLL</t>
  </si>
  <si>
    <t>0801.07</t>
  </si>
  <si>
    <t>BALANZA DIBAL</t>
  </si>
  <si>
    <t>Total 0801</t>
  </si>
  <si>
    <t>0802</t>
  </si>
  <si>
    <t>MAQUINARIA Y UTILLAJE</t>
  </si>
  <si>
    <t>0802.01</t>
  </si>
  <si>
    <t>TRANSPALETA MANUAL SILENCIOSA</t>
  </si>
  <si>
    <t>0802.02</t>
  </si>
  <si>
    <t>MATAINSECTOS</t>
  </si>
  <si>
    <t>0802.03</t>
  </si>
  <si>
    <t>ENVASADORA MANUAL</t>
  </si>
  <si>
    <t>0802.04</t>
  </si>
  <si>
    <t>TAQUILLAS</t>
  </si>
  <si>
    <t>0802.05</t>
  </si>
  <si>
    <t>SILLA OFICINA</t>
  </si>
  <si>
    <t>0802.06</t>
  </si>
  <si>
    <t>MESA OFICINA</t>
  </si>
  <si>
    <t>0802.07</t>
  </si>
  <si>
    <t>CAJONERAS</t>
  </si>
  <si>
    <t>0802.08</t>
  </si>
  <si>
    <t>BALDAS MADERA</t>
  </si>
  <si>
    <t>0802.09</t>
  </si>
  <si>
    <t>BASES DE RUEDA PARA REPOSICIÓN</t>
  </si>
  <si>
    <t>Total 0802</t>
  </si>
  <si>
    <t>Total 08</t>
  </si>
  <si>
    <t>09</t>
  </si>
  <si>
    <t>SEGURIDAD Y SALUD</t>
  </si>
  <si>
    <t>09.01</t>
  </si>
  <si>
    <t>APLICACIÓN PLAN SEGURIDAD Y SALUD</t>
  </si>
  <si>
    <t>Total 09</t>
  </si>
  <si>
    <t>10</t>
  </si>
  <si>
    <t>GESTION RESIDUOS</t>
  </si>
  <si>
    <t>10.01</t>
  </si>
  <si>
    <t>GESTION MEDIOAMBIENTAL</t>
  </si>
  <si>
    <t>Total 10</t>
  </si>
  <si>
    <t>11</t>
  </si>
  <si>
    <t>ADICIONALES_PARTIDAS NO REFLEJADAS EN MEDICION</t>
  </si>
  <si>
    <t>Total GRUPO EROSKI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</si>
</sst>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9"/>
      <color indexed="81"/>
      <name val="Tahoma"/>
      <family val="2"/>
    </font>
    <font>
      <b/>
      <i/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rgb="FFFF40FF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rgb="FFFF40FF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ED2B7"/>
        <bgColor indexed="64"/>
      </patternFill>
    </fill>
    <fill>
      <patternFill patternType="solid">
        <fgColor rgb="FFCADAC4"/>
        <bgColor indexed="64"/>
      </patternFill>
    </fill>
    <fill>
      <patternFill patternType="solid">
        <fgColor rgb="FFFFEDDB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6E2D2"/>
        <bgColor indexed="64"/>
      </patternFill>
    </fill>
    <fill>
      <patternFill patternType="solid">
        <fgColor rgb="FFE2EAD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49" fontId="5" fillId="2" borderId="0" xfId="0" applyNumberFormat="1" applyFont="1" applyFill="1" applyAlignment="1">
      <alignment vertical="top"/>
    </xf>
    <xf numFmtId="3" fontId="6" fillId="2" borderId="0" xfId="0" applyNumberFormat="1" applyFont="1" applyFill="1" applyAlignment="1">
      <alignment vertical="top"/>
    </xf>
    <xf numFmtId="4" fontId="6" fillId="2" borderId="0" xfId="0" applyNumberFormat="1" applyFont="1" applyFill="1" applyAlignment="1">
      <alignment vertical="top"/>
    </xf>
    <xf numFmtId="49" fontId="5" fillId="3" borderId="0" xfId="0" applyNumberFormat="1" applyFont="1" applyFill="1" applyAlignment="1">
      <alignment vertical="top"/>
    </xf>
    <xf numFmtId="4" fontId="6" fillId="3" borderId="0" xfId="0" applyNumberFormat="1" applyFont="1" applyFill="1" applyAlignment="1">
      <alignment vertical="top"/>
    </xf>
    <xf numFmtId="49" fontId="7" fillId="4" borderId="0" xfId="0" applyNumberFormat="1" applyFont="1" applyFill="1" applyAlignment="1">
      <alignment vertical="top"/>
    </xf>
    <xf numFmtId="49" fontId="7" fillId="0" borderId="0" xfId="0" applyNumberFormat="1" applyFont="1" applyAlignment="1">
      <alignment vertical="top"/>
    </xf>
    <xf numFmtId="4" fontId="7" fillId="0" borderId="0" xfId="0" applyNumberFormat="1" applyFont="1" applyAlignment="1">
      <alignment vertical="top"/>
    </xf>
    <xf numFmtId="4" fontId="8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4" fontId="6" fillId="0" borderId="0" xfId="0" applyNumberFormat="1" applyFont="1" applyAlignment="1">
      <alignment vertical="top"/>
    </xf>
    <xf numFmtId="0" fontId="7" fillId="5" borderId="0" xfId="0" applyFont="1" applyFill="1" applyAlignment="1">
      <alignment vertical="top"/>
    </xf>
    <xf numFmtId="49" fontId="5" fillId="6" borderId="0" xfId="0" applyNumberFormat="1" applyFont="1" applyFill="1" applyAlignment="1">
      <alignment vertical="top"/>
    </xf>
    <xf numFmtId="4" fontId="6" fillId="6" borderId="0" xfId="0" applyNumberFormat="1" applyFont="1" applyFill="1" applyAlignment="1">
      <alignment vertical="top"/>
    </xf>
    <xf numFmtId="49" fontId="5" fillId="7" borderId="0" xfId="0" applyNumberFormat="1" applyFont="1" applyFill="1" applyAlignment="1">
      <alignment vertical="top"/>
    </xf>
    <xf numFmtId="4" fontId="6" fillId="7" borderId="0" xfId="0" applyNumberFormat="1" applyFont="1" applyFill="1" applyAlignment="1">
      <alignment vertical="top"/>
    </xf>
    <xf numFmtId="3" fontId="7" fillId="0" borderId="0" xfId="0" applyNumberFormat="1" applyFont="1" applyAlignment="1">
      <alignment vertical="top"/>
    </xf>
    <xf numFmtId="3" fontId="5" fillId="2" borderId="0" xfId="0" applyNumberFormat="1" applyFont="1" applyFill="1" applyAlignment="1">
      <alignment vertical="top"/>
    </xf>
    <xf numFmtId="4" fontId="5" fillId="2" borderId="0" xfId="0" applyNumberFormat="1" applyFont="1" applyFill="1" applyAlignment="1">
      <alignment vertical="top"/>
    </xf>
    <xf numFmtId="0" fontId="4" fillId="0" borderId="0" xfId="0" applyFont="1" applyAlignment="1">
      <alignment vertical="top" wrapText="1"/>
    </xf>
    <xf numFmtId="49" fontId="5" fillId="2" borderId="0" xfId="0" applyNumberFormat="1" applyFont="1" applyFill="1" applyAlignment="1">
      <alignment vertical="top" wrapText="1"/>
    </xf>
    <xf numFmtId="49" fontId="5" fillId="3" borderId="0" xfId="0" applyNumberFormat="1" applyFont="1" applyFill="1" applyAlignment="1">
      <alignment vertical="top" wrapText="1"/>
    </xf>
    <xf numFmtId="49" fontId="7" fillId="0" borderId="0" xfId="0" applyNumberFormat="1" applyFont="1" applyAlignment="1">
      <alignment vertical="top" wrapText="1"/>
    </xf>
    <xf numFmtId="49" fontId="5" fillId="0" borderId="0" xfId="0" applyNumberFormat="1" applyFont="1" applyAlignment="1">
      <alignment vertical="top" wrapText="1"/>
    </xf>
    <xf numFmtId="0" fontId="7" fillId="5" borderId="0" xfId="0" applyFont="1" applyFill="1" applyAlignment="1">
      <alignment vertical="top" wrapText="1"/>
    </xf>
    <xf numFmtId="49" fontId="5" fillId="6" borderId="0" xfId="0" applyNumberFormat="1" applyFont="1" applyFill="1" applyAlignment="1">
      <alignment vertical="top" wrapText="1"/>
    </xf>
    <xf numFmtId="49" fontId="5" fillId="7" borderId="0" xfId="0" applyNumberFormat="1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C409-AAB4-4BBF-BE5E-9B0C57CDB15F}">
  <dimension ref="A1:G325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0.85546875" bestFit="1" customWidth="1"/>
    <col min="2" max="2" width="6.7109375" bestFit="1" customWidth="1"/>
    <col min="3" max="3" width="4" bestFit="1" customWidth="1"/>
    <col min="4" max="4" width="32.85546875" customWidth="1"/>
    <col min="5" max="5" width="8.5703125" bestFit="1" customWidth="1"/>
    <col min="6" max="7" width="8.7109375" bestFit="1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2"/>
    </row>
    <row r="2" spans="1:7" ht="18.75" x14ac:dyDescent="0.25">
      <c r="A2" s="3" t="s">
        <v>1</v>
      </c>
      <c r="B2" s="2"/>
      <c r="C2" s="2"/>
      <c r="D2" s="2"/>
      <c r="E2" s="2"/>
      <c r="F2" s="2"/>
      <c r="G2" s="2"/>
    </row>
    <row r="3" spans="1:7" x14ac:dyDescent="0.25">
      <c r="A3" s="4" t="s">
        <v>2</v>
      </c>
      <c r="B3" s="4" t="s">
        <v>3</v>
      </c>
      <c r="C3" s="4" t="s">
        <v>4</v>
      </c>
      <c r="D3" s="24" t="s">
        <v>5</v>
      </c>
      <c r="E3" s="4" t="s">
        <v>6</v>
      </c>
      <c r="F3" s="4" t="s">
        <v>7</v>
      </c>
      <c r="G3" s="4" t="s">
        <v>8</v>
      </c>
    </row>
    <row r="4" spans="1:7" x14ac:dyDescent="0.25">
      <c r="A4" s="5" t="s">
        <v>9</v>
      </c>
      <c r="B4" s="5" t="s">
        <v>10</v>
      </c>
      <c r="C4" s="5" t="s">
        <v>11</v>
      </c>
      <c r="D4" s="25" t="s">
        <v>12</v>
      </c>
      <c r="E4" s="6">
        <f>E132</f>
        <v>1</v>
      </c>
      <c r="F4" s="7">
        <f>F132</f>
        <v>184477.03</v>
      </c>
      <c r="G4" s="7">
        <f>G132</f>
        <v>184477.03</v>
      </c>
    </row>
    <row r="5" spans="1:7" x14ac:dyDescent="0.25">
      <c r="A5" s="8" t="s">
        <v>13</v>
      </c>
      <c r="B5" s="8" t="s">
        <v>10</v>
      </c>
      <c r="C5" s="8" t="s">
        <v>11</v>
      </c>
      <c r="D5" s="26" t="s">
        <v>14</v>
      </c>
      <c r="E5" s="9">
        <f>E9</f>
        <v>1</v>
      </c>
      <c r="F5" s="9">
        <f>F9</f>
        <v>3062.83</v>
      </c>
      <c r="G5" s="9">
        <f>G9</f>
        <v>3062.83</v>
      </c>
    </row>
    <row r="6" spans="1:7" x14ac:dyDescent="0.25">
      <c r="A6" s="10" t="s">
        <v>15</v>
      </c>
      <c r="B6" s="11" t="s">
        <v>16</v>
      </c>
      <c r="C6" s="11" t="s">
        <v>17</v>
      </c>
      <c r="D6" s="27" t="s">
        <v>18</v>
      </c>
      <c r="E6" s="12">
        <v>8.2799999999999994</v>
      </c>
      <c r="F6" s="12">
        <v>170.92</v>
      </c>
      <c r="G6" s="13">
        <f>ROUND(E6*F6,2)</f>
        <v>1415.22</v>
      </c>
    </row>
    <row r="7" spans="1:7" x14ac:dyDescent="0.25">
      <c r="A7" s="10" t="s">
        <v>19</v>
      </c>
      <c r="B7" s="11" t="s">
        <v>16</v>
      </c>
      <c r="C7" s="11" t="s">
        <v>17</v>
      </c>
      <c r="D7" s="27" t="s">
        <v>20</v>
      </c>
      <c r="E7" s="12">
        <v>30.5</v>
      </c>
      <c r="F7" s="12">
        <v>44.49</v>
      </c>
      <c r="G7" s="13">
        <f>ROUND(E7*F7,2)</f>
        <v>1356.95</v>
      </c>
    </row>
    <row r="8" spans="1:7" x14ac:dyDescent="0.25">
      <c r="A8" s="10" t="s">
        <v>21</v>
      </c>
      <c r="B8" s="11" t="s">
        <v>16</v>
      </c>
      <c r="C8" s="11" t="s">
        <v>22</v>
      </c>
      <c r="D8" s="27" t="s">
        <v>23</v>
      </c>
      <c r="E8" s="12">
        <v>1</v>
      </c>
      <c r="F8" s="12">
        <v>290.66000000000003</v>
      </c>
      <c r="G8" s="13">
        <f>ROUND(E8*F8,2)</f>
        <v>290.66000000000003</v>
      </c>
    </row>
    <row r="9" spans="1:7" x14ac:dyDescent="0.25">
      <c r="A9" s="14"/>
      <c r="B9" s="14"/>
      <c r="C9" s="14"/>
      <c r="D9" s="28" t="s">
        <v>24</v>
      </c>
      <c r="E9" s="12">
        <v>1</v>
      </c>
      <c r="F9" s="15">
        <f>SUM(G6:G8)</f>
        <v>3062.83</v>
      </c>
      <c r="G9" s="15">
        <f>ROUND(E9*F9,2)</f>
        <v>3062.83</v>
      </c>
    </row>
    <row r="10" spans="1:7" ht="0.95" customHeight="1" x14ac:dyDescent="0.25">
      <c r="A10" s="16"/>
      <c r="B10" s="16"/>
      <c r="C10" s="16"/>
      <c r="D10" s="29"/>
      <c r="E10" s="16"/>
      <c r="F10" s="16"/>
      <c r="G10" s="16"/>
    </row>
    <row r="11" spans="1:7" x14ac:dyDescent="0.25">
      <c r="A11" s="8" t="s">
        <v>25</v>
      </c>
      <c r="B11" s="8" t="s">
        <v>10</v>
      </c>
      <c r="C11" s="8" t="s">
        <v>11</v>
      </c>
      <c r="D11" s="26" t="s">
        <v>26</v>
      </c>
      <c r="E11" s="9">
        <f>E22</f>
        <v>1</v>
      </c>
      <c r="F11" s="9">
        <f>F22</f>
        <v>11843.54</v>
      </c>
      <c r="G11" s="9">
        <f>G22</f>
        <v>11843.54</v>
      </c>
    </row>
    <row r="12" spans="1:7" x14ac:dyDescent="0.25">
      <c r="A12" s="17" t="s">
        <v>27</v>
      </c>
      <c r="B12" s="17" t="s">
        <v>10</v>
      </c>
      <c r="C12" s="17" t="s">
        <v>11</v>
      </c>
      <c r="D12" s="30" t="s">
        <v>28</v>
      </c>
      <c r="E12" s="18">
        <f>E14</f>
        <v>1</v>
      </c>
      <c r="F12" s="18">
        <f>F14</f>
        <v>987.88</v>
      </c>
      <c r="G12" s="18">
        <f>G14</f>
        <v>987.88</v>
      </c>
    </row>
    <row r="13" spans="1:7" ht="22.5" x14ac:dyDescent="0.25">
      <c r="A13" s="10" t="s">
        <v>29</v>
      </c>
      <c r="B13" s="11" t="s">
        <v>16</v>
      </c>
      <c r="C13" s="11" t="s">
        <v>30</v>
      </c>
      <c r="D13" s="27" t="s">
        <v>31</v>
      </c>
      <c r="E13" s="12">
        <v>6.25</v>
      </c>
      <c r="F13" s="12">
        <v>158.06</v>
      </c>
      <c r="G13" s="13">
        <f>ROUND(E13*F13,2)</f>
        <v>987.88</v>
      </c>
    </row>
    <row r="14" spans="1:7" x14ac:dyDescent="0.25">
      <c r="A14" s="14"/>
      <c r="B14" s="14"/>
      <c r="C14" s="14"/>
      <c r="D14" s="28" t="s">
        <v>32</v>
      </c>
      <c r="E14" s="12">
        <v>1</v>
      </c>
      <c r="F14" s="15">
        <f>G13</f>
        <v>987.88</v>
      </c>
      <c r="G14" s="15">
        <f>ROUND(E14*F14,2)</f>
        <v>987.88</v>
      </c>
    </row>
    <row r="15" spans="1:7" ht="0.95" customHeight="1" x14ac:dyDescent="0.25">
      <c r="A15" s="16"/>
      <c r="B15" s="16"/>
      <c r="C15" s="16"/>
      <c r="D15" s="29"/>
      <c r="E15" s="16"/>
      <c r="F15" s="16"/>
      <c r="G15" s="16"/>
    </row>
    <row r="16" spans="1:7" x14ac:dyDescent="0.25">
      <c r="A16" s="17" t="s">
        <v>33</v>
      </c>
      <c r="B16" s="17" t="s">
        <v>10</v>
      </c>
      <c r="C16" s="17" t="s">
        <v>11</v>
      </c>
      <c r="D16" s="30" t="s">
        <v>34</v>
      </c>
      <c r="E16" s="18">
        <f>E20</f>
        <v>1</v>
      </c>
      <c r="F16" s="18">
        <f>F20</f>
        <v>10855.66</v>
      </c>
      <c r="G16" s="18">
        <f>G20</f>
        <v>10855.66</v>
      </c>
    </row>
    <row r="17" spans="1:7" x14ac:dyDescent="0.25">
      <c r="A17" s="10" t="s">
        <v>35</v>
      </c>
      <c r="B17" s="11" t="s">
        <v>16</v>
      </c>
      <c r="C17" s="11" t="s">
        <v>30</v>
      </c>
      <c r="D17" s="27" t="s">
        <v>36</v>
      </c>
      <c r="E17" s="12">
        <v>322</v>
      </c>
      <c r="F17" s="12">
        <v>32.15</v>
      </c>
      <c r="G17" s="13">
        <f>ROUND(E17*F17,2)</f>
        <v>10352.299999999999</v>
      </c>
    </row>
    <row r="18" spans="1:7" x14ac:dyDescent="0.25">
      <c r="A18" s="10" t="s">
        <v>37</v>
      </c>
      <c r="B18" s="11" t="s">
        <v>16</v>
      </c>
      <c r="C18" s="11" t="s">
        <v>17</v>
      </c>
      <c r="D18" s="27" t="s">
        <v>38</v>
      </c>
      <c r="E18" s="12">
        <v>15</v>
      </c>
      <c r="F18" s="12">
        <v>24.92</v>
      </c>
      <c r="G18" s="13">
        <f>ROUND(E18*F18,2)</f>
        <v>373.8</v>
      </c>
    </row>
    <row r="19" spans="1:7" x14ac:dyDescent="0.25">
      <c r="A19" s="10" t="s">
        <v>39</v>
      </c>
      <c r="B19" s="11" t="s">
        <v>16</v>
      </c>
      <c r="C19" s="11" t="s">
        <v>40</v>
      </c>
      <c r="D19" s="27" t="s">
        <v>41</v>
      </c>
      <c r="E19" s="12">
        <v>0.72</v>
      </c>
      <c r="F19" s="12">
        <v>179.94</v>
      </c>
      <c r="G19" s="13">
        <f>ROUND(E19*F19,2)</f>
        <v>129.56</v>
      </c>
    </row>
    <row r="20" spans="1:7" x14ac:dyDescent="0.25">
      <c r="A20" s="14"/>
      <c r="B20" s="14"/>
      <c r="C20" s="14"/>
      <c r="D20" s="28" t="s">
        <v>42</v>
      </c>
      <c r="E20" s="12">
        <v>1</v>
      </c>
      <c r="F20" s="15">
        <f>SUM(G17:G19)</f>
        <v>10855.66</v>
      </c>
      <c r="G20" s="15">
        <f>ROUND(E20*F20,2)</f>
        <v>10855.66</v>
      </c>
    </row>
    <row r="21" spans="1:7" ht="0.95" customHeight="1" x14ac:dyDescent="0.25">
      <c r="A21" s="16"/>
      <c r="B21" s="16"/>
      <c r="C21" s="16"/>
      <c r="D21" s="29"/>
      <c r="E21" s="16"/>
      <c r="F21" s="16"/>
      <c r="G21" s="16"/>
    </row>
    <row r="22" spans="1:7" x14ac:dyDescent="0.25">
      <c r="A22" s="14"/>
      <c r="B22" s="14"/>
      <c r="C22" s="14"/>
      <c r="D22" s="28" t="s">
        <v>43</v>
      </c>
      <c r="E22" s="12">
        <v>1</v>
      </c>
      <c r="F22" s="15">
        <f>G12+G16</f>
        <v>11843.54</v>
      </c>
      <c r="G22" s="15">
        <f>ROUND(E22*F22,2)</f>
        <v>11843.54</v>
      </c>
    </row>
    <row r="23" spans="1:7" ht="0.95" customHeight="1" x14ac:dyDescent="0.25">
      <c r="A23" s="16"/>
      <c r="B23" s="16"/>
      <c r="C23" s="16"/>
      <c r="D23" s="29"/>
      <c r="E23" s="16"/>
      <c r="F23" s="16"/>
      <c r="G23" s="16"/>
    </row>
    <row r="24" spans="1:7" x14ac:dyDescent="0.25">
      <c r="A24" s="8" t="s">
        <v>44</v>
      </c>
      <c r="B24" s="8" t="s">
        <v>10</v>
      </c>
      <c r="C24" s="8" t="s">
        <v>11</v>
      </c>
      <c r="D24" s="26" t="s">
        <v>45</v>
      </c>
      <c r="E24" s="9">
        <f>E29</f>
        <v>1</v>
      </c>
      <c r="F24" s="9">
        <f>F29</f>
        <v>39999.94</v>
      </c>
      <c r="G24" s="9">
        <f>G29</f>
        <v>39999.94</v>
      </c>
    </row>
    <row r="25" spans="1:7" x14ac:dyDescent="0.25">
      <c r="A25" s="10" t="s">
        <v>46</v>
      </c>
      <c r="B25" s="11" t="s">
        <v>16</v>
      </c>
      <c r="C25" s="11" t="s">
        <v>47</v>
      </c>
      <c r="D25" s="27" t="s">
        <v>48</v>
      </c>
      <c r="E25" s="12">
        <v>1050</v>
      </c>
      <c r="F25" s="12">
        <v>28.24</v>
      </c>
      <c r="G25" s="13">
        <f>ROUND(E25*F25,2)</f>
        <v>29652</v>
      </c>
    </row>
    <row r="26" spans="1:7" x14ac:dyDescent="0.25">
      <c r="A26" s="10" t="s">
        <v>49</v>
      </c>
      <c r="B26" s="11" t="s">
        <v>16</v>
      </c>
      <c r="C26" s="11" t="s">
        <v>50</v>
      </c>
      <c r="D26" s="27" t="s">
        <v>51</v>
      </c>
      <c r="E26" s="12">
        <v>183.6</v>
      </c>
      <c r="F26" s="12">
        <v>29.06</v>
      </c>
      <c r="G26" s="13">
        <f>ROUND(E26*F26,2)</f>
        <v>5335.42</v>
      </c>
    </row>
    <row r="27" spans="1:7" x14ac:dyDescent="0.25">
      <c r="A27" s="10" t="s">
        <v>52</v>
      </c>
      <c r="B27" s="11" t="s">
        <v>16</v>
      </c>
      <c r="C27" s="11" t="s">
        <v>17</v>
      </c>
      <c r="D27" s="27" t="s">
        <v>53</v>
      </c>
      <c r="E27" s="12">
        <v>367.2</v>
      </c>
      <c r="F27" s="12">
        <v>13.57</v>
      </c>
      <c r="G27" s="13">
        <f>ROUND(E27*F27,2)</f>
        <v>4982.8999999999996</v>
      </c>
    </row>
    <row r="28" spans="1:7" x14ac:dyDescent="0.25">
      <c r="A28" s="10" t="s">
        <v>54</v>
      </c>
      <c r="B28" s="11" t="s">
        <v>16</v>
      </c>
      <c r="C28" s="11" t="s">
        <v>17</v>
      </c>
      <c r="D28" s="27" t="s">
        <v>55</v>
      </c>
      <c r="E28" s="12">
        <v>1</v>
      </c>
      <c r="F28" s="12">
        <v>29.62</v>
      </c>
      <c r="G28" s="13">
        <f>ROUND(E28*F28,2)</f>
        <v>29.62</v>
      </c>
    </row>
    <row r="29" spans="1:7" x14ac:dyDescent="0.25">
      <c r="A29" s="14"/>
      <c r="B29" s="14"/>
      <c r="C29" s="14"/>
      <c r="D29" s="28" t="s">
        <v>56</v>
      </c>
      <c r="E29" s="12">
        <v>1</v>
      </c>
      <c r="F29" s="15">
        <f>SUM(G25:G28)</f>
        <v>39999.94</v>
      </c>
      <c r="G29" s="15">
        <f>ROUND(E29*F29,2)</f>
        <v>39999.94</v>
      </c>
    </row>
    <row r="30" spans="1:7" ht="0.95" customHeight="1" x14ac:dyDescent="0.25">
      <c r="A30" s="16"/>
      <c r="B30" s="16"/>
      <c r="C30" s="16"/>
      <c r="D30" s="29"/>
      <c r="E30" s="16"/>
      <c r="F30" s="16"/>
      <c r="G30" s="16"/>
    </row>
    <row r="31" spans="1:7" x14ac:dyDescent="0.25">
      <c r="A31" s="8" t="s">
        <v>57</v>
      </c>
      <c r="B31" s="8" t="s">
        <v>10</v>
      </c>
      <c r="C31" s="8" t="s">
        <v>11</v>
      </c>
      <c r="D31" s="26" t="s">
        <v>58</v>
      </c>
      <c r="E31" s="9">
        <f>E78</f>
        <v>1</v>
      </c>
      <c r="F31" s="9">
        <f>F78</f>
        <v>37578.44</v>
      </c>
      <c r="G31" s="9">
        <f>G78</f>
        <v>37578.44</v>
      </c>
    </row>
    <row r="32" spans="1:7" x14ac:dyDescent="0.25">
      <c r="A32" s="17" t="s">
        <v>59</v>
      </c>
      <c r="B32" s="17" t="s">
        <v>10</v>
      </c>
      <c r="C32" s="17" t="s">
        <v>11</v>
      </c>
      <c r="D32" s="30" t="s">
        <v>60</v>
      </c>
      <c r="E32" s="18">
        <f>E47</f>
        <v>1</v>
      </c>
      <c r="F32" s="18">
        <f>F47</f>
        <v>3616.8</v>
      </c>
      <c r="G32" s="18">
        <f>G47</f>
        <v>3616.8</v>
      </c>
    </row>
    <row r="33" spans="1:7" x14ac:dyDescent="0.25">
      <c r="A33" s="19" t="s">
        <v>61</v>
      </c>
      <c r="B33" s="19" t="s">
        <v>10</v>
      </c>
      <c r="C33" s="19" t="s">
        <v>11</v>
      </c>
      <c r="D33" s="31" t="s">
        <v>62</v>
      </c>
      <c r="E33" s="20">
        <f>E35</f>
        <v>1</v>
      </c>
      <c r="F33" s="20">
        <f>F35</f>
        <v>810.61</v>
      </c>
      <c r="G33" s="20">
        <f>G35</f>
        <v>810.61</v>
      </c>
    </row>
    <row r="34" spans="1:7" x14ac:dyDescent="0.25">
      <c r="A34" s="10" t="s">
        <v>63</v>
      </c>
      <c r="B34" s="11" t="s">
        <v>16</v>
      </c>
      <c r="C34" s="11" t="s">
        <v>22</v>
      </c>
      <c r="D34" s="27" t="s">
        <v>64</v>
      </c>
      <c r="E34" s="12">
        <v>1</v>
      </c>
      <c r="F34" s="12">
        <v>810.61</v>
      </c>
      <c r="G34" s="13">
        <f>ROUND(E34*F34,2)</f>
        <v>810.61</v>
      </c>
    </row>
    <row r="35" spans="1:7" x14ac:dyDescent="0.25">
      <c r="A35" s="14"/>
      <c r="B35" s="14"/>
      <c r="C35" s="14"/>
      <c r="D35" s="28" t="s">
        <v>65</v>
      </c>
      <c r="E35" s="12">
        <v>1</v>
      </c>
      <c r="F35" s="15">
        <f>G34</f>
        <v>810.61</v>
      </c>
      <c r="G35" s="15">
        <f>ROUND(E35*F35,2)</f>
        <v>810.61</v>
      </c>
    </row>
    <row r="36" spans="1:7" ht="0.95" customHeight="1" x14ac:dyDescent="0.25">
      <c r="A36" s="16"/>
      <c r="B36" s="16"/>
      <c r="C36" s="16"/>
      <c r="D36" s="29"/>
      <c r="E36" s="16"/>
      <c r="F36" s="16"/>
      <c r="G36" s="16"/>
    </row>
    <row r="37" spans="1:7" x14ac:dyDescent="0.25">
      <c r="A37" s="19" t="s">
        <v>66</v>
      </c>
      <c r="B37" s="19" t="s">
        <v>10</v>
      </c>
      <c r="C37" s="19" t="s">
        <v>11</v>
      </c>
      <c r="D37" s="31" t="s">
        <v>67</v>
      </c>
      <c r="E37" s="20">
        <f>E45</f>
        <v>1</v>
      </c>
      <c r="F37" s="20">
        <f>F45</f>
        <v>2806.19</v>
      </c>
      <c r="G37" s="20">
        <f>G45</f>
        <v>2806.19</v>
      </c>
    </row>
    <row r="38" spans="1:7" ht="22.5" x14ac:dyDescent="0.25">
      <c r="A38" s="10" t="s">
        <v>68</v>
      </c>
      <c r="B38" s="11" t="s">
        <v>16</v>
      </c>
      <c r="C38" s="11" t="s">
        <v>22</v>
      </c>
      <c r="D38" s="27" t="s">
        <v>69</v>
      </c>
      <c r="E38" s="12">
        <v>1</v>
      </c>
      <c r="F38" s="12">
        <v>523.19000000000005</v>
      </c>
      <c r="G38" s="13">
        <f>ROUND(E38*F38,2)</f>
        <v>523.19000000000005</v>
      </c>
    </row>
    <row r="39" spans="1:7" x14ac:dyDescent="0.25">
      <c r="A39" s="10" t="s">
        <v>70</v>
      </c>
      <c r="B39" s="11" t="s">
        <v>16</v>
      </c>
      <c r="C39" s="11" t="s">
        <v>71</v>
      </c>
      <c r="D39" s="27" t="s">
        <v>72</v>
      </c>
      <c r="E39" s="12">
        <v>15</v>
      </c>
      <c r="F39" s="12">
        <v>20.45</v>
      </c>
      <c r="G39" s="13">
        <f>ROUND(E39*F39,2)</f>
        <v>306.75</v>
      </c>
    </row>
    <row r="40" spans="1:7" x14ac:dyDescent="0.25">
      <c r="A40" s="10" t="s">
        <v>73</v>
      </c>
      <c r="B40" s="11" t="s">
        <v>16</v>
      </c>
      <c r="C40" s="11" t="s">
        <v>71</v>
      </c>
      <c r="D40" s="27" t="s">
        <v>74</v>
      </c>
      <c r="E40" s="12">
        <v>25</v>
      </c>
      <c r="F40" s="12">
        <v>22.12</v>
      </c>
      <c r="G40" s="13">
        <f>ROUND(E40*F40,2)</f>
        <v>553</v>
      </c>
    </row>
    <row r="41" spans="1:7" x14ac:dyDescent="0.25">
      <c r="A41" s="10" t="s">
        <v>75</v>
      </c>
      <c r="B41" s="11" t="s">
        <v>16</v>
      </c>
      <c r="C41" s="11" t="s">
        <v>71</v>
      </c>
      <c r="D41" s="27" t="s">
        <v>76</v>
      </c>
      <c r="E41" s="12">
        <v>25</v>
      </c>
      <c r="F41" s="12">
        <v>27.39</v>
      </c>
      <c r="G41" s="13">
        <f>ROUND(E41*F41,2)</f>
        <v>684.75</v>
      </c>
    </row>
    <row r="42" spans="1:7" x14ac:dyDescent="0.25">
      <c r="A42" s="10" t="s">
        <v>77</v>
      </c>
      <c r="B42" s="11" t="s">
        <v>16</v>
      </c>
      <c r="C42" s="11" t="s">
        <v>22</v>
      </c>
      <c r="D42" s="27" t="s">
        <v>78</v>
      </c>
      <c r="E42" s="12">
        <v>1</v>
      </c>
      <c r="F42" s="12">
        <v>328.73</v>
      </c>
      <c r="G42" s="13">
        <f>ROUND(E42*F42,2)</f>
        <v>328.73</v>
      </c>
    </row>
    <row r="43" spans="1:7" x14ac:dyDescent="0.25">
      <c r="A43" s="10" t="s">
        <v>79</v>
      </c>
      <c r="B43" s="11" t="s">
        <v>16</v>
      </c>
      <c r="C43" s="11" t="s">
        <v>22</v>
      </c>
      <c r="D43" s="27" t="s">
        <v>80</v>
      </c>
      <c r="E43" s="12">
        <v>2</v>
      </c>
      <c r="F43" s="12">
        <v>41.16</v>
      </c>
      <c r="G43" s="13">
        <f>ROUND(E43*F43,2)</f>
        <v>82.32</v>
      </c>
    </row>
    <row r="44" spans="1:7" x14ac:dyDescent="0.25">
      <c r="A44" s="10" t="s">
        <v>81</v>
      </c>
      <c r="B44" s="11" t="s">
        <v>16</v>
      </c>
      <c r="C44" s="11" t="s">
        <v>22</v>
      </c>
      <c r="D44" s="27" t="s">
        <v>82</v>
      </c>
      <c r="E44" s="12">
        <v>1</v>
      </c>
      <c r="F44" s="12">
        <v>327.45</v>
      </c>
      <c r="G44" s="13">
        <f>ROUND(E44*F44,2)</f>
        <v>327.45</v>
      </c>
    </row>
    <row r="45" spans="1:7" x14ac:dyDescent="0.25">
      <c r="A45" s="14"/>
      <c r="B45" s="14"/>
      <c r="C45" s="14"/>
      <c r="D45" s="28" t="s">
        <v>83</v>
      </c>
      <c r="E45" s="12">
        <v>1</v>
      </c>
      <c r="F45" s="15">
        <f>SUM(G38:G44)</f>
        <v>2806.19</v>
      </c>
      <c r="G45" s="15">
        <f>ROUND(E45*F45,2)</f>
        <v>2806.19</v>
      </c>
    </row>
    <row r="46" spans="1:7" ht="0.95" customHeight="1" x14ac:dyDescent="0.25">
      <c r="A46" s="16"/>
      <c r="B46" s="16"/>
      <c r="C46" s="16"/>
      <c r="D46" s="29"/>
      <c r="E46" s="16"/>
      <c r="F46" s="16"/>
      <c r="G46" s="16"/>
    </row>
    <row r="47" spans="1:7" x14ac:dyDescent="0.25">
      <c r="A47" s="14"/>
      <c r="B47" s="14"/>
      <c r="C47" s="14"/>
      <c r="D47" s="28" t="s">
        <v>84</v>
      </c>
      <c r="E47" s="12">
        <v>1</v>
      </c>
      <c r="F47" s="15">
        <f>G33+G37</f>
        <v>3616.8</v>
      </c>
      <c r="G47" s="15">
        <f>ROUND(E47*F47,2)</f>
        <v>3616.8</v>
      </c>
    </row>
    <row r="48" spans="1:7" ht="0.95" customHeight="1" x14ac:dyDescent="0.25">
      <c r="A48" s="16"/>
      <c r="B48" s="16"/>
      <c r="C48" s="16"/>
      <c r="D48" s="29"/>
      <c r="E48" s="16"/>
      <c r="F48" s="16"/>
      <c r="G48" s="16"/>
    </row>
    <row r="49" spans="1:7" x14ac:dyDescent="0.25">
      <c r="A49" s="17" t="s">
        <v>85</v>
      </c>
      <c r="B49" s="17" t="s">
        <v>10</v>
      </c>
      <c r="C49" s="17" t="s">
        <v>11</v>
      </c>
      <c r="D49" s="30" t="s">
        <v>86</v>
      </c>
      <c r="E49" s="18">
        <f>E59</f>
        <v>1</v>
      </c>
      <c r="F49" s="18">
        <f>F59</f>
        <v>3604.7</v>
      </c>
      <c r="G49" s="18">
        <f>G59</f>
        <v>3604.7</v>
      </c>
    </row>
    <row r="50" spans="1:7" x14ac:dyDescent="0.25">
      <c r="A50" s="10" t="s">
        <v>87</v>
      </c>
      <c r="B50" s="11" t="s">
        <v>16</v>
      </c>
      <c r="C50" s="11" t="s">
        <v>71</v>
      </c>
      <c r="D50" s="27" t="s">
        <v>88</v>
      </c>
      <c r="E50" s="12">
        <v>15</v>
      </c>
      <c r="F50" s="12">
        <v>18.59</v>
      </c>
      <c r="G50" s="13">
        <f>ROUND(E50*F50,2)</f>
        <v>278.85000000000002</v>
      </c>
    </row>
    <row r="51" spans="1:7" x14ac:dyDescent="0.25">
      <c r="A51" s="10" t="s">
        <v>89</v>
      </c>
      <c r="B51" s="11" t="s">
        <v>16</v>
      </c>
      <c r="C51" s="11" t="s">
        <v>71</v>
      </c>
      <c r="D51" s="27" t="s">
        <v>90</v>
      </c>
      <c r="E51" s="12">
        <v>20</v>
      </c>
      <c r="F51" s="12">
        <v>23.38</v>
      </c>
      <c r="G51" s="13">
        <f>ROUND(E51*F51,2)</f>
        <v>467.6</v>
      </c>
    </row>
    <row r="52" spans="1:7" x14ac:dyDescent="0.25">
      <c r="A52" s="10" t="s">
        <v>91</v>
      </c>
      <c r="B52" s="11" t="s">
        <v>16</v>
      </c>
      <c r="C52" s="11" t="s">
        <v>71</v>
      </c>
      <c r="D52" s="27" t="s">
        <v>92</v>
      </c>
      <c r="E52" s="12">
        <v>10</v>
      </c>
      <c r="F52" s="12">
        <v>32.83</v>
      </c>
      <c r="G52" s="13">
        <f>ROUND(E52*F52,2)</f>
        <v>328.3</v>
      </c>
    </row>
    <row r="53" spans="1:7" ht="22.5" x14ac:dyDescent="0.25">
      <c r="A53" s="10" t="s">
        <v>93</v>
      </c>
      <c r="B53" s="11" t="s">
        <v>16</v>
      </c>
      <c r="C53" s="11" t="s">
        <v>22</v>
      </c>
      <c r="D53" s="27" t="s">
        <v>94</v>
      </c>
      <c r="E53" s="12">
        <v>7</v>
      </c>
      <c r="F53" s="12">
        <v>110.04</v>
      </c>
      <c r="G53" s="13">
        <f>ROUND(E53*F53,2)</f>
        <v>770.28</v>
      </c>
    </row>
    <row r="54" spans="1:7" x14ac:dyDescent="0.25">
      <c r="A54" s="10" t="s">
        <v>95</v>
      </c>
      <c r="B54" s="11" t="s">
        <v>16</v>
      </c>
      <c r="C54" s="11" t="s">
        <v>22</v>
      </c>
      <c r="D54" s="27" t="s">
        <v>96</v>
      </c>
      <c r="E54" s="12">
        <v>1</v>
      </c>
      <c r="F54" s="12">
        <v>68.510000000000005</v>
      </c>
      <c r="G54" s="13">
        <f>ROUND(E54*F54,2)</f>
        <v>68.510000000000005</v>
      </c>
    </row>
    <row r="55" spans="1:7" x14ac:dyDescent="0.25">
      <c r="A55" s="10" t="s">
        <v>97</v>
      </c>
      <c r="B55" s="11" t="s">
        <v>16</v>
      </c>
      <c r="C55" s="11" t="s">
        <v>22</v>
      </c>
      <c r="D55" s="27" t="s">
        <v>98</v>
      </c>
      <c r="E55" s="12">
        <v>1</v>
      </c>
      <c r="F55" s="12">
        <v>438.53</v>
      </c>
      <c r="G55" s="13">
        <f>ROUND(E55*F55,2)</f>
        <v>438.53</v>
      </c>
    </row>
    <row r="56" spans="1:7" x14ac:dyDescent="0.25">
      <c r="A56" s="10" t="s">
        <v>99</v>
      </c>
      <c r="B56" s="11" t="s">
        <v>16</v>
      </c>
      <c r="C56" s="11" t="s">
        <v>22</v>
      </c>
      <c r="D56" s="27" t="s">
        <v>100</v>
      </c>
      <c r="E56" s="12">
        <v>1</v>
      </c>
      <c r="F56" s="12">
        <v>463.69</v>
      </c>
      <c r="G56" s="13">
        <f>ROUND(E56*F56,2)</f>
        <v>463.69</v>
      </c>
    </row>
    <row r="57" spans="1:7" x14ac:dyDescent="0.25">
      <c r="A57" s="10" t="s">
        <v>101</v>
      </c>
      <c r="B57" s="11" t="s">
        <v>16</v>
      </c>
      <c r="C57" s="11" t="s">
        <v>22</v>
      </c>
      <c r="D57" s="27" t="s">
        <v>102</v>
      </c>
      <c r="E57" s="12">
        <v>1</v>
      </c>
      <c r="F57" s="12">
        <v>429.07</v>
      </c>
      <c r="G57" s="13">
        <f>ROUND(E57*F57,2)</f>
        <v>429.07</v>
      </c>
    </row>
    <row r="58" spans="1:7" x14ac:dyDescent="0.25">
      <c r="A58" s="10" t="s">
        <v>103</v>
      </c>
      <c r="B58" s="11" t="s">
        <v>16</v>
      </c>
      <c r="C58" s="11" t="s">
        <v>22</v>
      </c>
      <c r="D58" s="27" t="s">
        <v>104</v>
      </c>
      <c r="E58" s="12">
        <v>1</v>
      </c>
      <c r="F58" s="12">
        <v>359.87</v>
      </c>
      <c r="G58" s="13">
        <f>ROUND(E58*F58,2)</f>
        <v>359.87</v>
      </c>
    </row>
    <row r="59" spans="1:7" x14ac:dyDescent="0.25">
      <c r="A59" s="14"/>
      <c r="B59" s="14"/>
      <c r="C59" s="14"/>
      <c r="D59" s="28" t="s">
        <v>105</v>
      </c>
      <c r="E59" s="12">
        <v>1</v>
      </c>
      <c r="F59" s="15">
        <f>SUM(G50:G58)</f>
        <v>3604.7</v>
      </c>
      <c r="G59" s="15">
        <f>ROUND(E59*F59,2)</f>
        <v>3604.7</v>
      </c>
    </row>
    <row r="60" spans="1:7" ht="0.95" customHeight="1" x14ac:dyDescent="0.25">
      <c r="A60" s="16"/>
      <c r="B60" s="16"/>
      <c r="C60" s="16"/>
      <c r="D60" s="29"/>
      <c r="E60" s="16"/>
      <c r="F60" s="16"/>
      <c r="G60" s="16"/>
    </row>
    <row r="61" spans="1:7" x14ac:dyDescent="0.25">
      <c r="A61" s="17" t="s">
        <v>106</v>
      </c>
      <c r="B61" s="17" t="s">
        <v>10</v>
      </c>
      <c r="C61" s="17" t="s">
        <v>11</v>
      </c>
      <c r="D61" s="30" t="s">
        <v>107</v>
      </c>
      <c r="E61" s="18">
        <f>E70</f>
        <v>1</v>
      </c>
      <c r="F61" s="18">
        <f>F70</f>
        <v>11374.59</v>
      </c>
      <c r="G61" s="18">
        <f>G70</f>
        <v>11374.59</v>
      </c>
    </row>
    <row r="62" spans="1:7" x14ac:dyDescent="0.25">
      <c r="A62" s="10" t="s">
        <v>108</v>
      </c>
      <c r="B62" s="11" t="s">
        <v>16</v>
      </c>
      <c r="C62" s="11" t="s">
        <v>17</v>
      </c>
      <c r="D62" s="27" t="s">
        <v>109</v>
      </c>
      <c r="E62" s="12">
        <v>10</v>
      </c>
      <c r="F62" s="12">
        <v>61.89</v>
      </c>
      <c r="G62" s="13">
        <f>ROUND(E62*F62,2)</f>
        <v>618.9</v>
      </c>
    </row>
    <row r="63" spans="1:7" ht="22.5" x14ac:dyDescent="0.25">
      <c r="A63" s="10" t="s">
        <v>110</v>
      </c>
      <c r="B63" s="11" t="s">
        <v>16</v>
      </c>
      <c r="C63" s="11" t="s">
        <v>17</v>
      </c>
      <c r="D63" s="27" t="s">
        <v>111</v>
      </c>
      <c r="E63" s="12">
        <v>21.46</v>
      </c>
      <c r="F63" s="12">
        <v>63.44</v>
      </c>
      <c r="G63" s="13">
        <f>ROUND(E63*F63,2)</f>
        <v>1361.42</v>
      </c>
    </row>
    <row r="64" spans="1:7" x14ac:dyDescent="0.25">
      <c r="A64" s="10" t="s">
        <v>112</v>
      </c>
      <c r="B64" s="11" t="s">
        <v>16</v>
      </c>
      <c r="C64" s="11" t="s">
        <v>22</v>
      </c>
      <c r="D64" s="27" t="s">
        <v>113</v>
      </c>
      <c r="E64" s="12">
        <v>12</v>
      </c>
      <c r="F64" s="12">
        <v>60.49</v>
      </c>
      <c r="G64" s="13">
        <f>ROUND(E64*F64,2)</f>
        <v>725.88</v>
      </c>
    </row>
    <row r="65" spans="1:7" x14ac:dyDescent="0.25">
      <c r="A65" s="10" t="s">
        <v>114</v>
      </c>
      <c r="B65" s="11" t="s">
        <v>16</v>
      </c>
      <c r="C65" s="11" t="s">
        <v>17</v>
      </c>
      <c r="D65" s="27" t="s">
        <v>115</v>
      </c>
      <c r="E65" s="12">
        <v>31.5</v>
      </c>
      <c r="F65" s="12">
        <v>60.9</v>
      </c>
      <c r="G65" s="13">
        <f>ROUND(E65*F65,2)</f>
        <v>1918.35</v>
      </c>
    </row>
    <row r="66" spans="1:7" x14ac:dyDescent="0.25">
      <c r="A66" s="10" t="s">
        <v>116</v>
      </c>
      <c r="B66" s="11" t="s">
        <v>16</v>
      </c>
      <c r="C66" s="11" t="s">
        <v>17</v>
      </c>
      <c r="D66" s="27" t="s">
        <v>117</v>
      </c>
      <c r="E66" s="12">
        <v>30</v>
      </c>
      <c r="F66" s="12">
        <v>38.76</v>
      </c>
      <c r="G66" s="13">
        <f>ROUND(E66*F66,2)</f>
        <v>1162.8</v>
      </c>
    </row>
    <row r="67" spans="1:7" x14ac:dyDescent="0.25">
      <c r="A67" s="10" t="s">
        <v>118</v>
      </c>
      <c r="B67" s="11" t="s">
        <v>16</v>
      </c>
      <c r="C67" s="11" t="s">
        <v>22</v>
      </c>
      <c r="D67" s="27" t="s">
        <v>119</v>
      </c>
      <c r="E67" s="12">
        <v>1</v>
      </c>
      <c r="F67" s="12">
        <v>1198.99</v>
      </c>
      <c r="G67" s="13">
        <f>ROUND(E67*F67,2)</f>
        <v>1198.99</v>
      </c>
    </row>
    <row r="68" spans="1:7" x14ac:dyDescent="0.25">
      <c r="A68" s="10" t="s">
        <v>120</v>
      </c>
      <c r="B68" s="11" t="s">
        <v>16</v>
      </c>
      <c r="C68" s="11" t="s">
        <v>17</v>
      </c>
      <c r="D68" s="27" t="s">
        <v>121</v>
      </c>
      <c r="E68" s="12">
        <v>60</v>
      </c>
      <c r="F68" s="12">
        <v>42.9</v>
      </c>
      <c r="G68" s="13">
        <f>ROUND(E68*F68,2)</f>
        <v>2574</v>
      </c>
    </row>
    <row r="69" spans="1:7" ht="22.5" x14ac:dyDescent="0.25">
      <c r="A69" s="10" t="s">
        <v>122</v>
      </c>
      <c r="B69" s="11" t="s">
        <v>16</v>
      </c>
      <c r="C69" s="11" t="s">
        <v>50</v>
      </c>
      <c r="D69" s="27" t="s">
        <v>123</v>
      </c>
      <c r="E69" s="12">
        <v>75</v>
      </c>
      <c r="F69" s="12">
        <v>24.19</v>
      </c>
      <c r="G69" s="13">
        <f>ROUND(E69*F69,2)</f>
        <v>1814.25</v>
      </c>
    </row>
    <row r="70" spans="1:7" x14ac:dyDescent="0.25">
      <c r="A70" s="14"/>
      <c r="B70" s="14"/>
      <c r="C70" s="14"/>
      <c r="D70" s="28" t="s">
        <v>124</v>
      </c>
      <c r="E70" s="12">
        <v>1</v>
      </c>
      <c r="F70" s="15">
        <f>SUM(G62:G69)</f>
        <v>11374.59</v>
      </c>
      <c r="G70" s="15">
        <f>ROUND(E70*F70,2)</f>
        <v>11374.59</v>
      </c>
    </row>
    <row r="71" spans="1:7" ht="0.95" customHeight="1" x14ac:dyDescent="0.25">
      <c r="A71" s="16"/>
      <c r="B71" s="16"/>
      <c r="C71" s="16"/>
      <c r="D71" s="29"/>
      <c r="E71" s="16"/>
      <c r="F71" s="16"/>
      <c r="G71" s="16"/>
    </row>
    <row r="72" spans="1:7" x14ac:dyDescent="0.25">
      <c r="A72" s="17" t="s">
        <v>125</v>
      </c>
      <c r="B72" s="17" t="s">
        <v>10</v>
      </c>
      <c r="C72" s="17" t="s">
        <v>11</v>
      </c>
      <c r="D72" s="30" t="s">
        <v>126</v>
      </c>
      <c r="E72" s="18">
        <f>E76</f>
        <v>1</v>
      </c>
      <c r="F72" s="18">
        <f>F76</f>
        <v>18982.349999999999</v>
      </c>
      <c r="G72" s="18">
        <f>G76</f>
        <v>18982.349999999999</v>
      </c>
    </row>
    <row r="73" spans="1:7" x14ac:dyDescent="0.25">
      <c r="A73" s="10" t="s">
        <v>127</v>
      </c>
      <c r="B73" s="11" t="s">
        <v>16</v>
      </c>
      <c r="C73" s="11" t="s">
        <v>17</v>
      </c>
      <c r="D73" s="27" t="s">
        <v>128</v>
      </c>
      <c r="E73" s="12">
        <v>169.6</v>
      </c>
      <c r="F73" s="12">
        <v>24.19</v>
      </c>
      <c r="G73" s="13">
        <f>ROUND(E73*F73,2)</f>
        <v>4102.62</v>
      </c>
    </row>
    <row r="74" spans="1:7" ht="22.5" x14ac:dyDescent="0.25">
      <c r="A74" s="10" t="s">
        <v>129</v>
      </c>
      <c r="B74" s="11" t="s">
        <v>16</v>
      </c>
      <c r="C74" s="11" t="s">
        <v>17</v>
      </c>
      <c r="D74" s="27" t="s">
        <v>130</v>
      </c>
      <c r="E74" s="12">
        <v>567</v>
      </c>
      <c r="F74" s="12">
        <v>24.19</v>
      </c>
      <c r="G74" s="13">
        <f>ROUND(E74*F74,2)</f>
        <v>13715.73</v>
      </c>
    </row>
    <row r="75" spans="1:7" x14ac:dyDescent="0.25">
      <c r="A75" s="10" t="s">
        <v>131</v>
      </c>
      <c r="B75" s="11" t="s">
        <v>16</v>
      </c>
      <c r="C75" s="11" t="s">
        <v>17</v>
      </c>
      <c r="D75" s="27" t="s">
        <v>132</v>
      </c>
      <c r="E75" s="12">
        <v>50</v>
      </c>
      <c r="F75" s="12">
        <v>23.28</v>
      </c>
      <c r="G75" s="13">
        <f>ROUND(E75*F75,2)</f>
        <v>1164</v>
      </c>
    </row>
    <row r="76" spans="1:7" x14ac:dyDescent="0.25">
      <c r="A76" s="14"/>
      <c r="B76" s="14"/>
      <c r="C76" s="14"/>
      <c r="D76" s="28" t="s">
        <v>133</v>
      </c>
      <c r="E76" s="12">
        <v>1</v>
      </c>
      <c r="F76" s="15">
        <f>SUM(G73:G75)</f>
        <v>18982.349999999999</v>
      </c>
      <c r="G76" s="15">
        <f>ROUND(E76*F76,2)</f>
        <v>18982.349999999999</v>
      </c>
    </row>
    <row r="77" spans="1:7" ht="0.95" customHeight="1" x14ac:dyDescent="0.25">
      <c r="A77" s="16"/>
      <c r="B77" s="16"/>
      <c r="C77" s="16"/>
      <c r="D77" s="29"/>
      <c r="E77" s="16"/>
      <c r="F77" s="16"/>
      <c r="G77" s="16"/>
    </row>
    <row r="78" spans="1:7" x14ac:dyDescent="0.25">
      <c r="A78" s="14"/>
      <c r="B78" s="14"/>
      <c r="C78" s="14"/>
      <c r="D78" s="28" t="s">
        <v>134</v>
      </c>
      <c r="E78" s="12">
        <v>1</v>
      </c>
      <c r="F78" s="15">
        <f>G32+G49+G61+G72</f>
        <v>37578.44</v>
      </c>
      <c r="G78" s="15">
        <f>ROUND(E78*F78,2)</f>
        <v>37578.44</v>
      </c>
    </row>
    <row r="79" spans="1:7" ht="0.95" customHeight="1" x14ac:dyDescent="0.25">
      <c r="A79" s="16"/>
      <c r="B79" s="16"/>
      <c r="C79" s="16"/>
      <c r="D79" s="29"/>
      <c r="E79" s="16"/>
      <c r="F79" s="16"/>
      <c r="G79" s="16"/>
    </row>
    <row r="80" spans="1:7" x14ac:dyDescent="0.25">
      <c r="A80" s="8" t="s">
        <v>135</v>
      </c>
      <c r="B80" s="8" t="s">
        <v>10</v>
      </c>
      <c r="C80" s="8" t="s">
        <v>11</v>
      </c>
      <c r="D80" s="26" t="s">
        <v>136</v>
      </c>
      <c r="E80" s="9">
        <f>E83</f>
        <v>1</v>
      </c>
      <c r="F80" s="9">
        <f>F83</f>
        <v>4050.6</v>
      </c>
      <c r="G80" s="9">
        <f>G83</f>
        <v>4050.6</v>
      </c>
    </row>
    <row r="81" spans="1:7" x14ac:dyDescent="0.25">
      <c r="A81" s="10" t="s">
        <v>137</v>
      </c>
      <c r="B81" s="11" t="s">
        <v>16</v>
      </c>
      <c r="C81" s="11" t="s">
        <v>71</v>
      </c>
      <c r="D81" s="27" t="s">
        <v>138</v>
      </c>
      <c r="E81" s="12">
        <v>19</v>
      </c>
      <c r="F81" s="12">
        <v>44.48</v>
      </c>
      <c r="G81" s="13">
        <f>ROUND(E81*F81,2)</f>
        <v>845.12</v>
      </c>
    </row>
    <row r="82" spans="1:7" ht="22.5" x14ac:dyDescent="0.25">
      <c r="A82" s="10" t="s">
        <v>139</v>
      </c>
      <c r="B82" s="11" t="s">
        <v>16</v>
      </c>
      <c r="C82" s="11" t="s">
        <v>17</v>
      </c>
      <c r="D82" s="27" t="s">
        <v>140</v>
      </c>
      <c r="E82" s="12">
        <v>31.75</v>
      </c>
      <c r="F82" s="12">
        <v>100.96</v>
      </c>
      <c r="G82" s="13">
        <f>ROUND(E82*F82,2)</f>
        <v>3205.48</v>
      </c>
    </row>
    <row r="83" spans="1:7" x14ac:dyDescent="0.25">
      <c r="A83" s="14"/>
      <c r="B83" s="14"/>
      <c r="C83" s="14"/>
      <c r="D83" s="28" t="s">
        <v>141</v>
      </c>
      <c r="E83" s="12">
        <v>1</v>
      </c>
      <c r="F83" s="15">
        <f>SUM(G81:G82)</f>
        <v>4050.6</v>
      </c>
      <c r="G83" s="15">
        <f>ROUND(E83*F83,2)</f>
        <v>4050.6</v>
      </c>
    </row>
    <row r="84" spans="1:7" ht="0.95" customHeight="1" x14ac:dyDescent="0.25">
      <c r="A84" s="16"/>
      <c r="B84" s="16"/>
      <c r="C84" s="16"/>
      <c r="D84" s="29"/>
      <c r="E84" s="16"/>
      <c r="F84" s="16"/>
      <c r="G84" s="16"/>
    </row>
    <row r="85" spans="1:7" x14ac:dyDescent="0.25">
      <c r="A85" s="8" t="s">
        <v>142</v>
      </c>
      <c r="B85" s="8" t="s">
        <v>10</v>
      </c>
      <c r="C85" s="8" t="s">
        <v>11</v>
      </c>
      <c r="D85" s="26" t="s">
        <v>143</v>
      </c>
      <c r="E85" s="9">
        <f>E102</f>
        <v>1</v>
      </c>
      <c r="F85" s="9">
        <f>F102</f>
        <v>18862.05</v>
      </c>
      <c r="G85" s="9">
        <f>G102</f>
        <v>18862.05</v>
      </c>
    </row>
    <row r="86" spans="1:7" x14ac:dyDescent="0.25">
      <c r="A86" s="17" t="s">
        <v>144</v>
      </c>
      <c r="B86" s="17" t="s">
        <v>10</v>
      </c>
      <c r="C86" s="17" t="s">
        <v>11</v>
      </c>
      <c r="D86" s="30" t="s">
        <v>145</v>
      </c>
      <c r="E86" s="18">
        <f>E91</f>
        <v>1</v>
      </c>
      <c r="F86" s="18">
        <f>F91</f>
        <v>2000.07</v>
      </c>
      <c r="G86" s="18">
        <f>G91</f>
        <v>2000.07</v>
      </c>
    </row>
    <row r="87" spans="1:7" x14ac:dyDescent="0.25">
      <c r="A87" s="10" t="s">
        <v>146</v>
      </c>
      <c r="B87" s="11" t="s">
        <v>16</v>
      </c>
      <c r="C87" s="11" t="s">
        <v>22</v>
      </c>
      <c r="D87" s="27" t="s">
        <v>147</v>
      </c>
      <c r="E87" s="12">
        <v>1</v>
      </c>
      <c r="F87" s="12">
        <v>888.6</v>
      </c>
      <c r="G87" s="13">
        <f>ROUND(E87*F87,2)</f>
        <v>888.6</v>
      </c>
    </row>
    <row r="88" spans="1:7" x14ac:dyDescent="0.25">
      <c r="A88" s="10" t="s">
        <v>148</v>
      </c>
      <c r="B88" s="11" t="s">
        <v>16</v>
      </c>
      <c r="C88" s="11" t="s">
        <v>22</v>
      </c>
      <c r="D88" s="27" t="s">
        <v>149</v>
      </c>
      <c r="E88" s="12">
        <v>1</v>
      </c>
      <c r="F88" s="12">
        <v>1036.71</v>
      </c>
      <c r="G88" s="13">
        <f>ROUND(E88*F88,2)</f>
        <v>1036.71</v>
      </c>
    </row>
    <row r="89" spans="1:7" x14ac:dyDescent="0.25">
      <c r="A89" s="10" t="s">
        <v>150</v>
      </c>
      <c r="B89" s="11" t="s">
        <v>16</v>
      </c>
      <c r="C89" s="11" t="s">
        <v>22</v>
      </c>
      <c r="D89" s="27" t="s">
        <v>151</v>
      </c>
      <c r="E89" s="12">
        <v>3</v>
      </c>
      <c r="F89" s="12">
        <v>24.92</v>
      </c>
      <c r="G89" s="13">
        <f>ROUND(E89*F89,2)</f>
        <v>74.760000000000005</v>
      </c>
    </row>
    <row r="90" spans="1:7" x14ac:dyDescent="0.25">
      <c r="A90" s="10" t="s">
        <v>152</v>
      </c>
      <c r="B90" s="11" t="s">
        <v>16</v>
      </c>
      <c r="C90" s="11" t="s">
        <v>17</v>
      </c>
      <c r="D90" s="27" t="s">
        <v>153</v>
      </c>
      <c r="E90" s="12">
        <v>12.5</v>
      </c>
      <c r="F90" s="12">
        <v>0</v>
      </c>
      <c r="G90" s="13">
        <f>ROUND(E90*F90,2)</f>
        <v>0</v>
      </c>
    </row>
    <row r="91" spans="1:7" x14ac:dyDescent="0.25">
      <c r="A91" s="14"/>
      <c r="B91" s="14"/>
      <c r="C91" s="14"/>
      <c r="D91" s="28" t="s">
        <v>154</v>
      </c>
      <c r="E91" s="12">
        <v>1</v>
      </c>
      <c r="F91" s="15">
        <f>SUM(G87:G90)</f>
        <v>2000.07</v>
      </c>
      <c r="G91" s="15">
        <f>ROUND(E91*F91,2)</f>
        <v>2000.07</v>
      </c>
    </row>
    <row r="92" spans="1:7" ht="0.95" customHeight="1" x14ac:dyDescent="0.25">
      <c r="A92" s="16"/>
      <c r="B92" s="16"/>
      <c r="C92" s="16"/>
      <c r="D92" s="29"/>
      <c r="E92" s="16"/>
      <c r="F92" s="16"/>
      <c r="G92" s="16"/>
    </row>
    <row r="93" spans="1:7" x14ac:dyDescent="0.25">
      <c r="A93" s="17" t="s">
        <v>155</v>
      </c>
      <c r="B93" s="17" t="s">
        <v>10</v>
      </c>
      <c r="C93" s="17" t="s">
        <v>11</v>
      </c>
      <c r="D93" s="30" t="s">
        <v>156</v>
      </c>
      <c r="E93" s="18">
        <f>E100</f>
        <v>1</v>
      </c>
      <c r="F93" s="18">
        <f>F100</f>
        <v>16861.98</v>
      </c>
      <c r="G93" s="18">
        <f>G100</f>
        <v>16861.98</v>
      </c>
    </row>
    <row r="94" spans="1:7" ht="22.5" x14ac:dyDescent="0.25">
      <c r="A94" s="10" t="s">
        <v>157</v>
      </c>
      <c r="B94" s="11" t="s">
        <v>16</v>
      </c>
      <c r="C94" s="11" t="s">
        <v>22</v>
      </c>
      <c r="D94" s="27" t="s">
        <v>158</v>
      </c>
      <c r="E94" s="12">
        <v>1</v>
      </c>
      <c r="F94" s="12">
        <v>6367.03</v>
      </c>
      <c r="G94" s="13">
        <f>ROUND(E94*F94,2)</f>
        <v>6367.03</v>
      </c>
    </row>
    <row r="95" spans="1:7" x14ac:dyDescent="0.25">
      <c r="A95" s="10" t="s">
        <v>159</v>
      </c>
      <c r="B95" s="11" t="s">
        <v>16</v>
      </c>
      <c r="C95" s="11" t="s">
        <v>22</v>
      </c>
      <c r="D95" s="27" t="s">
        <v>160</v>
      </c>
      <c r="E95" s="12">
        <v>1</v>
      </c>
      <c r="F95" s="12">
        <v>3455.59</v>
      </c>
      <c r="G95" s="13">
        <f>ROUND(E95*F95,2)</f>
        <v>3455.59</v>
      </c>
    </row>
    <row r="96" spans="1:7" x14ac:dyDescent="0.25">
      <c r="A96" s="10" t="s">
        <v>161</v>
      </c>
      <c r="B96" s="11" t="s">
        <v>16</v>
      </c>
      <c r="C96" s="11" t="s">
        <v>22</v>
      </c>
      <c r="D96" s="27" t="s">
        <v>162</v>
      </c>
      <c r="E96" s="12">
        <v>1</v>
      </c>
      <c r="F96" s="12">
        <v>1662.19</v>
      </c>
      <c r="G96" s="13">
        <f>ROUND(E96*F96,2)</f>
        <v>1662.19</v>
      </c>
    </row>
    <row r="97" spans="1:7" x14ac:dyDescent="0.25">
      <c r="A97" s="10" t="s">
        <v>163</v>
      </c>
      <c r="B97" s="11" t="s">
        <v>16</v>
      </c>
      <c r="C97" s="11" t="s">
        <v>22</v>
      </c>
      <c r="D97" s="27" t="s">
        <v>164</v>
      </c>
      <c r="E97" s="12">
        <v>1</v>
      </c>
      <c r="F97" s="12">
        <v>3411.71</v>
      </c>
      <c r="G97" s="13">
        <f>ROUND(E97*F97,2)</f>
        <v>3411.71</v>
      </c>
    </row>
    <row r="98" spans="1:7" x14ac:dyDescent="0.25">
      <c r="A98" s="10" t="s">
        <v>165</v>
      </c>
      <c r="B98" s="11" t="s">
        <v>16</v>
      </c>
      <c r="C98" s="11" t="s">
        <v>17</v>
      </c>
      <c r="D98" s="27" t="s">
        <v>166</v>
      </c>
      <c r="E98" s="12">
        <v>5</v>
      </c>
      <c r="F98" s="12">
        <v>332.19</v>
      </c>
      <c r="G98" s="13">
        <f>ROUND(E98*F98,2)</f>
        <v>1660.95</v>
      </c>
    </row>
    <row r="99" spans="1:7" ht="22.5" x14ac:dyDescent="0.25">
      <c r="A99" s="10" t="s">
        <v>167</v>
      </c>
      <c r="B99" s="11" t="s">
        <v>16</v>
      </c>
      <c r="C99" s="11" t="s">
        <v>22</v>
      </c>
      <c r="D99" s="27" t="s">
        <v>168</v>
      </c>
      <c r="E99" s="12">
        <v>1</v>
      </c>
      <c r="F99" s="12">
        <v>304.51</v>
      </c>
      <c r="G99" s="13">
        <f>ROUND(E99*F99,2)</f>
        <v>304.51</v>
      </c>
    </row>
    <row r="100" spans="1:7" x14ac:dyDescent="0.25">
      <c r="A100" s="14"/>
      <c r="B100" s="14"/>
      <c r="C100" s="14"/>
      <c r="D100" s="28" t="s">
        <v>169</v>
      </c>
      <c r="E100" s="12">
        <v>1</v>
      </c>
      <c r="F100" s="15">
        <f>SUM(G94:G99)</f>
        <v>16861.98</v>
      </c>
      <c r="G100" s="15">
        <f>ROUND(E100*F100,2)</f>
        <v>16861.98</v>
      </c>
    </row>
    <row r="101" spans="1:7" ht="0.95" customHeight="1" x14ac:dyDescent="0.25">
      <c r="A101" s="16"/>
      <c r="B101" s="16"/>
      <c r="C101" s="16"/>
      <c r="D101" s="29"/>
      <c r="E101" s="16"/>
      <c r="F101" s="16"/>
      <c r="G101" s="16"/>
    </row>
    <row r="102" spans="1:7" x14ac:dyDescent="0.25">
      <c r="A102" s="14"/>
      <c r="B102" s="14"/>
      <c r="C102" s="14"/>
      <c r="D102" s="28" t="s">
        <v>170</v>
      </c>
      <c r="E102" s="12">
        <v>1</v>
      </c>
      <c r="F102" s="15">
        <f>G86+G93</f>
        <v>18862.05</v>
      </c>
      <c r="G102" s="15">
        <f>ROUND(E102*F102,2)</f>
        <v>18862.05</v>
      </c>
    </row>
    <row r="103" spans="1:7" ht="0.95" customHeight="1" x14ac:dyDescent="0.25">
      <c r="A103" s="16"/>
      <c r="B103" s="16"/>
      <c r="C103" s="16"/>
      <c r="D103" s="29"/>
      <c r="E103" s="16"/>
      <c r="F103" s="16"/>
      <c r="G103" s="16"/>
    </row>
    <row r="104" spans="1:7" x14ac:dyDescent="0.25">
      <c r="A104" s="8" t="s">
        <v>171</v>
      </c>
      <c r="B104" s="8" t="s">
        <v>10</v>
      </c>
      <c r="C104" s="8" t="s">
        <v>11</v>
      </c>
      <c r="D104" s="26" t="s">
        <v>172</v>
      </c>
      <c r="E104" s="9">
        <f>E126</f>
        <v>1</v>
      </c>
      <c r="F104" s="9">
        <f>F126</f>
        <v>66282.94</v>
      </c>
      <c r="G104" s="9">
        <f>G126</f>
        <v>66282.94</v>
      </c>
    </row>
    <row r="105" spans="1:7" x14ac:dyDescent="0.25">
      <c r="A105" s="17" t="s">
        <v>173</v>
      </c>
      <c r="B105" s="17" t="s">
        <v>10</v>
      </c>
      <c r="C105" s="17" t="s">
        <v>11</v>
      </c>
      <c r="D105" s="30" t="s">
        <v>174</v>
      </c>
      <c r="E105" s="18">
        <f>E118</f>
        <v>1</v>
      </c>
      <c r="F105" s="18">
        <f>F118</f>
        <v>51972.42</v>
      </c>
      <c r="G105" s="18">
        <f>G118</f>
        <v>51972.42</v>
      </c>
    </row>
    <row r="106" spans="1:7" x14ac:dyDescent="0.25">
      <c r="A106" s="10" t="s">
        <v>175</v>
      </c>
      <c r="B106" s="11" t="s">
        <v>16</v>
      </c>
      <c r="C106" s="11" t="s">
        <v>17</v>
      </c>
      <c r="D106" s="27" t="s">
        <v>176</v>
      </c>
      <c r="E106" s="12">
        <v>475.1</v>
      </c>
      <c r="F106" s="12">
        <v>8.17</v>
      </c>
      <c r="G106" s="13">
        <f>ROUND(E106*F106,2)</f>
        <v>3881.57</v>
      </c>
    </row>
    <row r="107" spans="1:7" x14ac:dyDescent="0.25">
      <c r="A107" s="10" t="s">
        <v>177</v>
      </c>
      <c r="B107" s="11" t="s">
        <v>16</v>
      </c>
      <c r="C107" s="11" t="s">
        <v>17</v>
      </c>
      <c r="D107" s="27" t="s">
        <v>178</v>
      </c>
      <c r="E107" s="12">
        <v>50</v>
      </c>
      <c r="F107" s="12">
        <v>8.17</v>
      </c>
      <c r="G107" s="13">
        <f>ROUND(E107*F107,2)</f>
        <v>408.5</v>
      </c>
    </row>
    <row r="108" spans="1:7" x14ac:dyDescent="0.25">
      <c r="A108" s="10" t="s">
        <v>179</v>
      </c>
      <c r="B108" s="11" t="s">
        <v>16</v>
      </c>
      <c r="C108" s="11" t="s">
        <v>17</v>
      </c>
      <c r="D108" s="27" t="s">
        <v>180</v>
      </c>
      <c r="E108" s="12">
        <v>20</v>
      </c>
      <c r="F108" s="12">
        <v>22.14</v>
      </c>
      <c r="G108" s="13">
        <f>ROUND(E108*F108,2)</f>
        <v>442.8</v>
      </c>
    </row>
    <row r="109" spans="1:7" x14ac:dyDescent="0.25">
      <c r="A109" s="10" t="s">
        <v>181</v>
      </c>
      <c r="B109" s="11" t="s">
        <v>16</v>
      </c>
      <c r="C109" s="11" t="s">
        <v>17</v>
      </c>
      <c r="D109" s="27" t="s">
        <v>182</v>
      </c>
      <c r="E109" s="12">
        <v>345</v>
      </c>
      <c r="F109" s="12">
        <v>18.68</v>
      </c>
      <c r="G109" s="13">
        <f>ROUND(E109*F109,2)</f>
        <v>6444.6</v>
      </c>
    </row>
    <row r="110" spans="1:7" ht="22.5" x14ac:dyDescent="0.25">
      <c r="A110" s="10" t="s">
        <v>183</v>
      </c>
      <c r="B110" s="11" t="s">
        <v>16</v>
      </c>
      <c r="C110" s="11" t="s">
        <v>17</v>
      </c>
      <c r="D110" s="27" t="s">
        <v>184</v>
      </c>
      <c r="E110" s="12">
        <v>47.6</v>
      </c>
      <c r="F110" s="12">
        <v>85.64</v>
      </c>
      <c r="G110" s="13">
        <f>ROUND(E110*F110,2)</f>
        <v>4076.46</v>
      </c>
    </row>
    <row r="111" spans="1:7" ht="22.5" x14ac:dyDescent="0.25">
      <c r="A111" s="10" t="s">
        <v>185</v>
      </c>
      <c r="B111" s="11" t="s">
        <v>16</v>
      </c>
      <c r="C111" s="11" t="s">
        <v>71</v>
      </c>
      <c r="D111" s="27" t="s">
        <v>186</v>
      </c>
      <c r="E111" s="12">
        <v>10</v>
      </c>
      <c r="F111" s="12">
        <v>27.31</v>
      </c>
      <c r="G111" s="13">
        <f>ROUND(E111*F111,2)</f>
        <v>273.10000000000002</v>
      </c>
    </row>
    <row r="112" spans="1:7" ht="22.5" x14ac:dyDescent="0.25">
      <c r="A112" s="10" t="s">
        <v>187</v>
      </c>
      <c r="B112" s="11" t="s">
        <v>16</v>
      </c>
      <c r="C112" s="11" t="s">
        <v>71</v>
      </c>
      <c r="D112" s="27" t="s">
        <v>188</v>
      </c>
      <c r="E112" s="12">
        <v>11.2</v>
      </c>
      <c r="F112" s="12">
        <v>19.420000000000002</v>
      </c>
      <c r="G112" s="13">
        <f>ROUND(E112*F112,2)</f>
        <v>217.5</v>
      </c>
    </row>
    <row r="113" spans="1:7" x14ac:dyDescent="0.25">
      <c r="A113" s="10" t="s">
        <v>189</v>
      </c>
      <c r="B113" s="11" t="s">
        <v>16</v>
      </c>
      <c r="C113" s="11" t="s">
        <v>17</v>
      </c>
      <c r="D113" s="27" t="s">
        <v>190</v>
      </c>
      <c r="E113" s="12">
        <v>12.5</v>
      </c>
      <c r="F113" s="12">
        <v>453.99</v>
      </c>
      <c r="G113" s="13">
        <f>ROUND(E113*F113,2)</f>
        <v>5674.88</v>
      </c>
    </row>
    <row r="114" spans="1:7" x14ac:dyDescent="0.25">
      <c r="A114" s="10" t="s">
        <v>191</v>
      </c>
      <c r="B114" s="11" t="s">
        <v>16</v>
      </c>
      <c r="C114" s="11" t="s">
        <v>17</v>
      </c>
      <c r="D114" s="27" t="s">
        <v>192</v>
      </c>
      <c r="E114" s="12">
        <v>305</v>
      </c>
      <c r="F114" s="12">
        <v>8.59</v>
      </c>
      <c r="G114" s="13">
        <f>ROUND(E114*F114,2)</f>
        <v>2619.9499999999998</v>
      </c>
    </row>
    <row r="115" spans="1:7" x14ac:dyDescent="0.25">
      <c r="A115" s="10" t="s">
        <v>193</v>
      </c>
      <c r="B115" s="11" t="s">
        <v>16</v>
      </c>
      <c r="C115" s="11" t="s">
        <v>17</v>
      </c>
      <c r="D115" s="27" t="s">
        <v>194</v>
      </c>
      <c r="E115" s="12">
        <v>12</v>
      </c>
      <c r="F115" s="12">
        <v>142.08000000000001</v>
      </c>
      <c r="G115" s="13">
        <f>ROUND(E115*F115,2)</f>
        <v>1704.96</v>
      </c>
    </row>
    <row r="116" spans="1:7" x14ac:dyDescent="0.25">
      <c r="A116" s="10" t="s">
        <v>195</v>
      </c>
      <c r="B116" s="11" t="s">
        <v>16</v>
      </c>
      <c r="C116" s="11" t="s">
        <v>50</v>
      </c>
      <c r="D116" s="27" t="s">
        <v>196</v>
      </c>
      <c r="E116" s="12">
        <v>630</v>
      </c>
      <c r="F116" s="12">
        <v>32.89</v>
      </c>
      <c r="G116" s="13">
        <f>ROUND(E116*F116,2)</f>
        <v>20720.7</v>
      </c>
    </row>
    <row r="117" spans="1:7" x14ac:dyDescent="0.25">
      <c r="A117" s="10" t="s">
        <v>197</v>
      </c>
      <c r="B117" s="11" t="s">
        <v>16</v>
      </c>
      <c r="C117" s="11" t="s">
        <v>50</v>
      </c>
      <c r="D117" s="27" t="s">
        <v>198</v>
      </c>
      <c r="E117" s="12">
        <v>674.1</v>
      </c>
      <c r="F117" s="12">
        <v>8.17</v>
      </c>
      <c r="G117" s="13">
        <f>ROUND(E117*F117,2)</f>
        <v>5507.4</v>
      </c>
    </row>
    <row r="118" spans="1:7" x14ac:dyDescent="0.25">
      <c r="A118" s="14"/>
      <c r="B118" s="14"/>
      <c r="C118" s="14"/>
      <c r="D118" s="28" t="s">
        <v>199</v>
      </c>
      <c r="E118" s="12">
        <v>1</v>
      </c>
      <c r="F118" s="15">
        <f>SUM(G106:G117)</f>
        <v>51972.42</v>
      </c>
      <c r="G118" s="15">
        <f>ROUND(E118*F118,2)</f>
        <v>51972.42</v>
      </c>
    </row>
    <row r="119" spans="1:7" ht="0.95" customHeight="1" x14ac:dyDescent="0.25">
      <c r="A119" s="16"/>
      <c r="B119" s="16"/>
      <c r="C119" s="16"/>
      <c r="D119" s="29"/>
      <c r="E119" s="16"/>
      <c r="F119" s="16"/>
      <c r="G119" s="16"/>
    </row>
    <row r="120" spans="1:7" x14ac:dyDescent="0.25">
      <c r="A120" s="17" t="s">
        <v>200</v>
      </c>
      <c r="B120" s="17" t="s">
        <v>10</v>
      </c>
      <c r="C120" s="17" t="s">
        <v>11</v>
      </c>
      <c r="D120" s="30" t="s">
        <v>201</v>
      </c>
      <c r="E120" s="18">
        <f>E124</f>
        <v>1</v>
      </c>
      <c r="F120" s="18">
        <f>F124</f>
        <v>14310.52</v>
      </c>
      <c r="G120" s="18">
        <f>G124</f>
        <v>14310.52</v>
      </c>
    </row>
    <row r="121" spans="1:7" ht="22.5" x14ac:dyDescent="0.25">
      <c r="A121" s="10" t="s">
        <v>202</v>
      </c>
      <c r="B121" s="11" t="s">
        <v>16</v>
      </c>
      <c r="C121" s="11" t="s">
        <v>17</v>
      </c>
      <c r="D121" s="27" t="s">
        <v>203</v>
      </c>
      <c r="E121" s="12">
        <v>330</v>
      </c>
      <c r="F121" s="12">
        <v>41.52</v>
      </c>
      <c r="G121" s="13">
        <f>ROUND(E121*F121,2)</f>
        <v>13701.6</v>
      </c>
    </row>
    <row r="122" spans="1:7" x14ac:dyDescent="0.25">
      <c r="A122" s="10" t="s">
        <v>204</v>
      </c>
      <c r="B122" s="11" t="s">
        <v>16</v>
      </c>
      <c r="C122" s="11" t="s">
        <v>17</v>
      </c>
      <c r="D122" s="27" t="s">
        <v>205</v>
      </c>
      <c r="E122" s="12">
        <v>10</v>
      </c>
      <c r="F122" s="12">
        <v>40.130000000000003</v>
      </c>
      <c r="G122" s="13">
        <f>ROUND(E122*F122,2)</f>
        <v>401.3</v>
      </c>
    </row>
    <row r="123" spans="1:7" x14ac:dyDescent="0.25">
      <c r="A123" s="10" t="s">
        <v>206</v>
      </c>
      <c r="B123" s="11" t="s">
        <v>16</v>
      </c>
      <c r="C123" s="11" t="s">
        <v>22</v>
      </c>
      <c r="D123" s="27" t="s">
        <v>207</v>
      </c>
      <c r="E123" s="12">
        <v>1</v>
      </c>
      <c r="F123" s="12">
        <v>207.62</v>
      </c>
      <c r="G123" s="13">
        <f>ROUND(E123*F123,2)</f>
        <v>207.62</v>
      </c>
    </row>
    <row r="124" spans="1:7" x14ac:dyDescent="0.25">
      <c r="A124" s="14"/>
      <c r="B124" s="14"/>
      <c r="C124" s="14"/>
      <c r="D124" s="28" t="s">
        <v>208</v>
      </c>
      <c r="E124" s="12">
        <v>1</v>
      </c>
      <c r="F124" s="15">
        <f>SUM(G121:G123)</f>
        <v>14310.52</v>
      </c>
      <c r="G124" s="15">
        <f>ROUND(E124*F124,2)</f>
        <v>14310.52</v>
      </c>
    </row>
    <row r="125" spans="1:7" ht="0.95" customHeight="1" x14ac:dyDescent="0.25">
      <c r="A125" s="16"/>
      <c r="B125" s="16"/>
      <c r="C125" s="16"/>
      <c r="D125" s="29"/>
      <c r="E125" s="16"/>
      <c r="F125" s="16"/>
      <c r="G125" s="16"/>
    </row>
    <row r="126" spans="1:7" x14ac:dyDescent="0.25">
      <c r="A126" s="14"/>
      <c r="B126" s="14"/>
      <c r="C126" s="14"/>
      <c r="D126" s="28" t="s">
        <v>209</v>
      </c>
      <c r="E126" s="12">
        <v>1</v>
      </c>
      <c r="F126" s="15">
        <f>G105+G120</f>
        <v>66282.94</v>
      </c>
      <c r="G126" s="15">
        <f>ROUND(E126*F126,2)</f>
        <v>66282.94</v>
      </c>
    </row>
    <row r="127" spans="1:7" ht="0.95" customHeight="1" x14ac:dyDescent="0.25">
      <c r="A127" s="16"/>
      <c r="B127" s="16"/>
      <c r="C127" s="16"/>
      <c r="D127" s="29"/>
      <c r="E127" s="16"/>
      <c r="F127" s="16"/>
      <c r="G127" s="16"/>
    </row>
    <row r="128" spans="1:7" x14ac:dyDescent="0.25">
      <c r="A128" s="8" t="s">
        <v>210</v>
      </c>
      <c r="B128" s="8" t="s">
        <v>10</v>
      </c>
      <c r="C128" s="8" t="s">
        <v>11</v>
      </c>
      <c r="D128" s="26" t="s">
        <v>211</v>
      </c>
      <c r="E128" s="9">
        <f>E130</f>
        <v>1</v>
      </c>
      <c r="F128" s="9">
        <f>F130</f>
        <v>2796.69</v>
      </c>
      <c r="G128" s="9">
        <f>G130</f>
        <v>2796.69</v>
      </c>
    </row>
    <row r="129" spans="1:7" x14ac:dyDescent="0.25">
      <c r="A129" s="10" t="s">
        <v>212</v>
      </c>
      <c r="B129" s="11" t="s">
        <v>16</v>
      </c>
      <c r="C129" s="11" t="s">
        <v>213</v>
      </c>
      <c r="D129" s="27" t="s">
        <v>214</v>
      </c>
      <c r="E129" s="12">
        <v>101</v>
      </c>
      <c r="F129" s="12">
        <v>27.69</v>
      </c>
      <c r="G129" s="13">
        <f>ROUND(E129*F129,2)</f>
        <v>2796.69</v>
      </c>
    </row>
    <row r="130" spans="1:7" x14ac:dyDescent="0.25">
      <c r="A130" s="14"/>
      <c r="B130" s="14"/>
      <c r="C130" s="14"/>
      <c r="D130" s="28" t="s">
        <v>215</v>
      </c>
      <c r="E130" s="12">
        <v>1</v>
      </c>
      <c r="F130" s="15">
        <f>G129</f>
        <v>2796.69</v>
      </c>
      <c r="G130" s="15">
        <f>ROUND(E130*F130,2)</f>
        <v>2796.69</v>
      </c>
    </row>
    <row r="131" spans="1:7" ht="0.95" customHeight="1" x14ac:dyDescent="0.25">
      <c r="A131" s="16"/>
      <c r="B131" s="16"/>
      <c r="C131" s="16"/>
      <c r="D131" s="29"/>
      <c r="E131" s="16"/>
      <c r="F131" s="16"/>
      <c r="G131" s="16"/>
    </row>
    <row r="132" spans="1:7" x14ac:dyDescent="0.25">
      <c r="A132" s="14"/>
      <c r="B132" s="14"/>
      <c r="C132" s="14"/>
      <c r="D132" s="28" t="s">
        <v>216</v>
      </c>
      <c r="E132" s="21">
        <v>1</v>
      </c>
      <c r="F132" s="15">
        <f>G5+G11+G24+G31+G80+G85+G104+G128</f>
        <v>184477.03</v>
      </c>
      <c r="G132" s="15">
        <f>ROUND(E132*F132,2)</f>
        <v>184477.03</v>
      </c>
    </row>
    <row r="133" spans="1:7" ht="0.95" customHeight="1" x14ac:dyDescent="0.25">
      <c r="A133" s="16"/>
      <c r="B133" s="16"/>
      <c r="C133" s="16"/>
      <c r="D133" s="29"/>
      <c r="E133" s="16"/>
      <c r="F133" s="16"/>
      <c r="G133" s="16"/>
    </row>
    <row r="134" spans="1:7" x14ac:dyDescent="0.25">
      <c r="A134" s="5" t="s">
        <v>217</v>
      </c>
      <c r="B134" s="5" t="s">
        <v>10</v>
      </c>
      <c r="C134" s="5" t="s">
        <v>11</v>
      </c>
      <c r="D134" s="25" t="s">
        <v>218</v>
      </c>
      <c r="E134" s="6">
        <f>E287</f>
        <v>1</v>
      </c>
      <c r="F134" s="7">
        <f>F287</f>
        <v>118624.17</v>
      </c>
      <c r="G134" s="7">
        <f>G287</f>
        <v>118624.17</v>
      </c>
    </row>
    <row r="135" spans="1:7" x14ac:dyDescent="0.25">
      <c r="A135" s="8" t="s">
        <v>219</v>
      </c>
      <c r="B135" s="8" t="s">
        <v>10</v>
      </c>
      <c r="C135" s="8" t="s">
        <v>11</v>
      </c>
      <c r="D135" s="26" t="s">
        <v>220</v>
      </c>
      <c r="E135" s="9">
        <f>E172</f>
        <v>1</v>
      </c>
      <c r="F135" s="9">
        <f>F172</f>
        <v>32731.99</v>
      </c>
      <c r="G135" s="9">
        <f>G172</f>
        <v>32731.99</v>
      </c>
    </row>
    <row r="136" spans="1:7" x14ac:dyDescent="0.25">
      <c r="A136" s="17" t="s">
        <v>221</v>
      </c>
      <c r="B136" s="17" t="s">
        <v>10</v>
      </c>
      <c r="C136" s="17" t="s">
        <v>11</v>
      </c>
      <c r="D136" s="30" t="s">
        <v>222</v>
      </c>
      <c r="E136" s="18">
        <f>E139</f>
        <v>1</v>
      </c>
      <c r="F136" s="18">
        <f>F139</f>
        <v>16224.64</v>
      </c>
      <c r="G136" s="18">
        <f>G139</f>
        <v>16224.64</v>
      </c>
    </row>
    <row r="137" spans="1:7" x14ac:dyDescent="0.25">
      <c r="A137" s="10" t="s">
        <v>223</v>
      </c>
      <c r="B137" s="11" t="s">
        <v>16</v>
      </c>
      <c r="C137" s="11" t="s">
        <v>22</v>
      </c>
      <c r="D137" s="27" t="s">
        <v>224</v>
      </c>
      <c r="E137" s="12">
        <v>1</v>
      </c>
      <c r="F137" s="12">
        <v>10899.19</v>
      </c>
      <c r="G137" s="13">
        <f>ROUND(E137*F137,2)</f>
        <v>10899.19</v>
      </c>
    </row>
    <row r="138" spans="1:7" x14ac:dyDescent="0.25">
      <c r="A138" s="10" t="s">
        <v>225</v>
      </c>
      <c r="B138" s="11" t="s">
        <v>16</v>
      </c>
      <c r="C138" s="11" t="s">
        <v>22</v>
      </c>
      <c r="D138" s="27" t="s">
        <v>226</v>
      </c>
      <c r="E138" s="12">
        <v>3</v>
      </c>
      <c r="F138" s="12">
        <v>1775.15</v>
      </c>
      <c r="G138" s="13">
        <f>ROUND(E138*F138,2)</f>
        <v>5325.45</v>
      </c>
    </row>
    <row r="139" spans="1:7" x14ac:dyDescent="0.25">
      <c r="A139" s="14"/>
      <c r="B139" s="14"/>
      <c r="C139" s="14"/>
      <c r="D139" s="28" t="s">
        <v>227</v>
      </c>
      <c r="E139" s="12">
        <v>1</v>
      </c>
      <c r="F139" s="15">
        <f>SUM(G137:G138)</f>
        <v>16224.64</v>
      </c>
      <c r="G139" s="15">
        <f>ROUND(E139*F139,2)</f>
        <v>16224.64</v>
      </c>
    </row>
    <row r="140" spans="1:7" ht="0.95" customHeight="1" x14ac:dyDescent="0.25">
      <c r="A140" s="16"/>
      <c r="B140" s="16"/>
      <c r="C140" s="16"/>
      <c r="D140" s="29"/>
      <c r="E140" s="16"/>
      <c r="F140" s="16"/>
      <c r="G140" s="16"/>
    </row>
    <row r="141" spans="1:7" x14ac:dyDescent="0.25">
      <c r="A141" s="17" t="s">
        <v>228</v>
      </c>
      <c r="B141" s="17" t="s">
        <v>10</v>
      </c>
      <c r="C141" s="17" t="s">
        <v>11</v>
      </c>
      <c r="D141" s="30" t="s">
        <v>229</v>
      </c>
      <c r="E141" s="18">
        <f>E170</f>
        <v>1</v>
      </c>
      <c r="F141" s="18">
        <f>F170</f>
        <v>16507.349999999999</v>
      </c>
      <c r="G141" s="18">
        <f>G170</f>
        <v>16507.349999999999</v>
      </c>
    </row>
    <row r="142" spans="1:7" x14ac:dyDescent="0.25">
      <c r="A142" s="19" t="s">
        <v>230</v>
      </c>
      <c r="B142" s="19" t="s">
        <v>10</v>
      </c>
      <c r="C142" s="19" t="s">
        <v>11</v>
      </c>
      <c r="D142" s="31" t="s">
        <v>231</v>
      </c>
      <c r="E142" s="20">
        <f>E146</f>
        <v>1</v>
      </c>
      <c r="F142" s="20">
        <f>F146</f>
        <v>9278.6299999999992</v>
      </c>
      <c r="G142" s="20">
        <f>G146</f>
        <v>9278.6299999999992</v>
      </c>
    </row>
    <row r="143" spans="1:7" x14ac:dyDescent="0.25">
      <c r="A143" s="10" t="s">
        <v>232</v>
      </c>
      <c r="B143" s="11" t="s">
        <v>16</v>
      </c>
      <c r="C143" s="11" t="s">
        <v>22</v>
      </c>
      <c r="D143" s="27" t="s">
        <v>233</v>
      </c>
      <c r="E143" s="12">
        <v>2</v>
      </c>
      <c r="F143" s="12">
        <v>1311.92</v>
      </c>
      <c r="G143" s="13">
        <f>ROUND(E143*F143,2)</f>
        <v>2623.84</v>
      </c>
    </row>
    <row r="144" spans="1:7" x14ac:dyDescent="0.25">
      <c r="A144" s="10" t="s">
        <v>234</v>
      </c>
      <c r="B144" s="11" t="s">
        <v>16</v>
      </c>
      <c r="C144" s="11" t="s">
        <v>22</v>
      </c>
      <c r="D144" s="27" t="s">
        <v>235</v>
      </c>
      <c r="E144" s="12">
        <v>1</v>
      </c>
      <c r="F144" s="12">
        <v>856.99</v>
      </c>
      <c r="G144" s="13">
        <f>ROUND(E144*F144,2)</f>
        <v>856.99</v>
      </c>
    </row>
    <row r="145" spans="1:7" x14ac:dyDescent="0.25">
      <c r="A145" s="10" t="s">
        <v>236</v>
      </c>
      <c r="B145" s="11" t="s">
        <v>16</v>
      </c>
      <c r="C145" s="11" t="s">
        <v>22</v>
      </c>
      <c r="D145" s="27" t="s">
        <v>237</v>
      </c>
      <c r="E145" s="12">
        <v>1</v>
      </c>
      <c r="F145" s="12">
        <v>5797.8</v>
      </c>
      <c r="G145" s="13">
        <f>ROUND(E145*F145,2)</f>
        <v>5797.8</v>
      </c>
    </row>
    <row r="146" spans="1:7" x14ac:dyDescent="0.25">
      <c r="A146" s="14"/>
      <c r="B146" s="14"/>
      <c r="C146" s="14"/>
      <c r="D146" s="28" t="s">
        <v>238</v>
      </c>
      <c r="E146" s="12">
        <v>1</v>
      </c>
      <c r="F146" s="15">
        <f>SUM(G143:G145)</f>
        <v>9278.6299999999992</v>
      </c>
      <c r="G146" s="15">
        <f>ROUND(E146*F146,2)</f>
        <v>9278.6299999999992</v>
      </c>
    </row>
    <row r="147" spans="1:7" ht="0.95" customHeight="1" x14ac:dyDescent="0.25">
      <c r="A147" s="16"/>
      <c r="B147" s="16"/>
      <c r="C147" s="16"/>
      <c r="D147" s="29"/>
      <c r="E147" s="16"/>
      <c r="F147" s="16"/>
      <c r="G147" s="16"/>
    </row>
    <row r="148" spans="1:7" x14ac:dyDescent="0.25">
      <c r="A148" s="19" t="s">
        <v>239</v>
      </c>
      <c r="B148" s="19" t="s">
        <v>10</v>
      </c>
      <c r="C148" s="19" t="s">
        <v>11</v>
      </c>
      <c r="D148" s="31" t="s">
        <v>240</v>
      </c>
      <c r="E148" s="20">
        <f>E156</f>
        <v>1</v>
      </c>
      <c r="F148" s="20">
        <f>F156</f>
        <v>3724.17</v>
      </c>
      <c r="G148" s="20">
        <f>G156</f>
        <v>3724.17</v>
      </c>
    </row>
    <row r="149" spans="1:7" x14ac:dyDescent="0.25">
      <c r="A149" s="10" t="s">
        <v>241</v>
      </c>
      <c r="B149" s="11" t="s">
        <v>16</v>
      </c>
      <c r="C149" s="11" t="s">
        <v>71</v>
      </c>
      <c r="D149" s="27" t="s">
        <v>242</v>
      </c>
      <c r="E149" s="12">
        <v>10</v>
      </c>
      <c r="F149" s="12">
        <v>15.92</v>
      </c>
      <c r="G149" s="13">
        <f>ROUND(E149*F149,2)</f>
        <v>159.19999999999999</v>
      </c>
    </row>
    <row r="150" spans="1:7" x14ac:dyDescent="0.25">
      <c r="A150" s="10" t="s">
        <v>243</v>
      </c>
      <c r="B150" s="11" t="s">
        <v>16</v>
      </c>
      <c r="C150" s="11" t="s">
        <v>71</v>
      </c>
      <c r="D150" s="27" t="s">
        <v>244</v>
      </c>
      <c r="E150" s="12">
        <v>14</v>
      </c>
      <c r="F150" s="12">
        <v>30.15</v>
      </c>
      <c r="G150" s="13">
        <f>ROUND(E150*F150,2)</f>
        <v>422.1</v>
      </c>
    </row>
    <row r="151" spans="1:7" x14ac:dyDescent="0.25">
      <c r="A151" s="10" t="s">
        <v>245</v>
      </c>
      <c r="B151" s="11" t="s">
        <v>16</v>
      </c>
      <c r="C151" s="11" t="s">
        <v>71</v>
      </c>
      <c r="D151" s="27" t="s">
        <v>246</v>
      </c>
      <c r="E151" s="12">
        <v>12</v>
      </c>
      <c r="F151" s="12">
        <v>34.880000000000003</v>
      </c>
      <c r="G151" s="13">
        <f>ROUND(E151*F151,2)</f>
        <v>418.56</v>
      </c>
    </row>
    <row r="152" spans="1:7" x14ac:dyDescent="0.25">
      <c r="A152" s="10" t="s">
        <v>247</v>
      </c>
      <c r="B152" s="11" t="s">
        <v>16</v>
      </c>
      <c r="C152" s="11" t="s">
        <v>71</v>
      </c>
      <c r="D152" s="27" t="s">
        <v>248</v>
      </c>
      <c r="E152" s="12">
        <v>32</v>
      </c>
      <c r="F152" s="12">
        <v>43.73</v>
      </c>
      <c r="G152" s="13">
        <f>ROUND(E152*F152,2)</f>
        <v>1399.36</v>
      </c>
    </row>
    <row r="153" spans="1:7" x14ac:dyDescent="0.25">
      <c r="A153" s="10" t="s">
        <v>249</v>
      </c>
      <c r="B153" s="11" t="s">
        <v>16</v>
      </c>
      <c r="C153" s="11" t="s">
        <v>71</v>
      </c>
      <c r="D153" s="27" t="s">
        <v>250</v>
      </c>
      <c r="E153" s="12">
        <v>7</v>
      </c>
      <c r="F153" s="12">
        <v>60.53</v>
      </c>
      <c r="G153" s="13">
        <f>ROUND(E153*F153,2)</f>
        <v>423.71</v>
      </c>
    </row>
    <row r="154" spans="1:7" x14ac:dyDescent="0.25">
      <c r="A154" s="10" t="s">
        <v>251</v>
      </c>
      <c r="B154" s="11" t="s">
        <v>16</v>
      </c>
      <c r="C154" s="11" t="s">
        <v>71</v>
      </c>
      <c r="D154" s="27" t="s">
        <v>252</v>
      </c>
      <c r="E154" s="12">
        <v>4</v>
      </c>
      <c r="F154" s="12">
        <v>72.709999999999994</v>
      </c>
      <c r="G154" s="13">
        <f>ROUND(E154*F154,2)</f>
        <v>290.83999999999997</v>
      </c>
    </row>
    <row r="155" spans="1:7" x14ac:dyDescent="0.25">
      <c r="A155" s="10" t="s">
        <v>253</v>
      </c>
      <c r="B155" s="11" t="s">
        <v>16</v>
      </c>
      <c r="C155" s="11" t="s">
        <v>17</v>
      </c>
      <c r="D155" s="27" t="s">
        <v>254</v>
      </c>
      <c r="E155" s="12">
        <v>14</v>
      </c>
      <c r="F155" s="12">
        <v>43.6</v>
      </c>
      <c r="G155" s="13">
        <f>ROUND(E155*F155,2)</f>
        <v>610.4</v>
      </c>
    </row>
    <row r="156" spans="1:7" x14ac:dyDescent="0.25">
      <c r="A156" s="14"/>
      <c r="B156" s="14"/>
      <c r="C156" s="14"/>
      <c r="D156" s="28" t="s">
        <v>255</v>
      </c>
      <c r="E156" s="12">
        <v>1</v>
      </c>
      <c r="F156" s="15">
        <f>SUM(G149:G155)</f>
        <v>3724.17</v>
      </c>
      <c r="G156" s="15">
        <f>ROUND(E156*F156,2)</f>
        <v>3724.17</v>
      </c>
    </row>
    <row r="157" spans="1:7" ht="0.95" customHeight="1" x14ac:dyDescent="0.25">
      <c r="A157" s="16"/>
      <c r="B157" s="16"/>
      <c r="C157" s="16"/>
      <c r="D157" s="29"/>
      <c r="E157" s="16"/>
      <c r="F157" s="16"/>
      <c r="G157" s="16"/>
    </row>
    <row r="158" spans="1:7" x14ac:dyDescent="0.25">
      <c r="A158" s="19" t="s">
        <v>256</v>
      </c>
      <c r="B158" s="19" t="s">
        <v>10</v>
      </c>
      <c r="C158" s="19" t="s">
        <v>11</v>
      </c>
      <c r="D158" s="31" t="s">
        <v>257</v>
      </c>
      <c r="E158" s="20">
        <f>E163</f>
        <v>1</v>
      </c>
      <c r="F158" s="20">
        <f>F163</f>
        <v>2052.3200000000002</v>
      </c>
      <c r="G158" s="20">
        <f>G163</f>
        <v>2052.3200000000002</v>
      </c>
    </row>
    <row r="159" spans="1:7" x14ac:dyDescent="0.25">
      <c r="A159" s="10" t="s">
        <v>258</v>
      </c>
      <c r="B159" s="11" t="s">
        <v>16</v>
      </c>
      <c r="C159" s="11" t="s">
        <v>17</v>
      </c>
      <c r="D159" s="27" t="s">
        <v>259</v>
      </c>
      <c r="E159" s="12">
        <v>2.5099999999999998</v>
      </c>
      <c r="F159" s="12">
        <v>318.35000000000002</v>
      </c>
      <c r="G159" s="13">
        <f>ROUND(E159*F159,2)</f>
        <v>799.06</v>
      </c>
    </row>
    <row r="160" spans="1:7" x14ac:dyDescent="0.25">
      <c r="A160" s="10" t="s">
        <v>260</v>
      </c>
      <c r="B160" s="11" t="s">
        <v>16</v>
      </c>
      <c r="C160" s="11" t="s">
        <v>22</v>
      </c>
      <c r="D160" s="27" t="s">
        <v>261</v>
      </c>
      <c r="E160" s="12">
        <v>12</v>
      </c>
      <c r="F160" s="12">
        <v>41.5</v>
      </c>
      <c r="G160" s="13">
        <f>ROUND(E160*F160,2)</f>
        <v>498</v>
      </c>
    </row>
    <row r="161" spans="1:7" x14ac:dyDescent="0.25">
      <c r="A161" s="10" t="s">
        <v>262</v>
      </c>
      <c r="B161" s="11" t="s">
        <v>16</v>
      </c>
      <c r="C161" s="11" t="s">
        <v>22</v>
      </c>
      <c r="D161" s="27" t="s">
        <v>263</v>
      </c>
      <c r="E161" s="12">
        <v>7</v>
      </c>
      <c r="F161" s="12">
        <v>62.42</v>
      </c>
      <c r="G161" s="13">
        <f>ROUND(E161*F161,2)</f>
        <v>436.94</v>
      </c>
    </row>
    <row r="162" spans="1:7" x14ac:dyDescent="0.25">
      <c r="A162" s="10" t="s">
        <v>264</v>
      </c>
      <c r="B162" s="11" t="s">
        <v>16</v>
      </c>
      <c r="C162" s="11" t="s">
        <v>22</v>
      </c>
      <c r="D162" s="27" t="s">
        <v>265</v>
      </c>
      <c r="E162" s="12">
        <v>2</v>
      </c>
      <c r="F162" s="12">
        <v>159.16</v>
      </c>
      <c r="G162" s="13">
        <f>ROUND(E162*F162,2)</f>
        <v>318.32</v>
      </c>
    </row>
    <row r="163" spans="1:7" x14ac:dyDescent="0.25">
      <c r="A163" s="14"/>
      <c r="B163" s="14"/>
      <c r="C163" s="14"/>
      <c r="D163" s="28" t="s">
        <v>266</v>
      </c>
      <c r="E163" s="12">
        <v>1</v>
      </c>
      <c r="F163" s="15">
        <f>SUM(G159:G162)</f>
        <v>2052.3200000000002</v>
      </c>
      <c r="G163" s="15">
        <f>ROUND(E163*F163,2)</f>
        <v>2052.3200000000002</v>
      </c>
    </row>
    <row r="164" spans="1:7" ht="0.95" customHeight="1" x14ac:dyDescent="0.25">
      <c r="A164" s="16"/>
      <c r="B164" s="16"/>
      <c r="C164" s="16"/>
      <c r="D164" s="29"/>
      <c r="E164" s="16"/>
      <c r="F164" s="16"/>
      <c r="G164" s="16"/>
    </row>
    <row r="165" spans="1:7" x14ac:dyDescent="0.25">
      <c r="A165" s="19" t="s">
        <v>267</v>
      </c>
      <c r="B165" s="19" t="s">
        <v>10</v>
      </c>
      <c r="C165" s="19" t="s">
        <v>11</v>
      </c>
      <c r="D165" s="31" t="s">
        <v>211</v>
      </c>
      <c r="E165" s="20">
        <f>E168</f>
        <v>1</v>
      </c>
      <c r="F165" s="20">
        <f>F168</f>
        <v>1452.23</v>
      </c>
      <c r="G165" s="20">
        <f>G168</f>
        <v>1452.23</v>
      </c>
    </row>
    <row r="166" spans="1:7" x14ac:dyDescent="0.25">
      <c r="A166" s="10" t="s">
        <v>268</v>
      </c>
      <c r="B166" s="11" t="s">
        <v>16</v>
      </c>
      <c r="C166" s="11" t="s">
        <v>22</v>
      </c>
      <c r="D166" s="27" t="s">
        <v>269</v>
      </c>
      <c r="E166" s="12">
        <v>2</v>
      </c>
      <c r="F166" s="12">
        <v>103.26</v>
      </c>
      <c r="G166" s="13">
        <f>ROUND(E166*F166,2)</f>
        <v>206.52</v>
      </c>
    </row>
    <row r="167" spans="1:7" x14ac:dyDescent="0.25">
      <c r="A167" s="10" t="s">
        <v>270</v>
      </c>
      <c r="B167" s="11" t="s">
        <v>16</v>
      </c>
      <c r="C167" s="11" t="s">
        <v>22</v>
      </c>
      <c r="D167" s="27" t="s">
        <v>271</v>
      </c>
      <c r="E167" s="12">
        <v>1</v>
      </c>
      <c r="F167" s="12">
        <v>1245.71</v>
      </c>
      <c r="G167" s="13">
        <f>ROUND(E167*F167,2)</f>
        <v>1245.71</v>
      </c>
    </row>
    <row r="168" spans="1:7" x14ac:dyDescent="0.25">
      <c r="A168" s="14"/>
      <c r="B168" s="14"/>
      <c r="C168" s="14"/>
      <c r="D168" s="28" t="s">
        <v>272</v>
      </c>
      <c r="E168" s="12">
        <v>1</v>
      </c>
      <c r="F168" s="15">
        <f>SUM(G166:G167)</f>
        <v>1452.23</v>
      </c>
      <c r="G168" s="15">
        <f>ROUND(E168*F168,2)</f>
        <v>1452.23</v>
      </c>
    </row>
    <row r="169" spans="1:7" ht="0.95" customHeight="1" x14ac:dyDescent="0.25">
      <c r="A169" s="16"/>
      <c r="B169" s="16"/>
      <c r="C169" s="16"/>
      <c r="D169" s="29"/>
      <c r="E169" s="16"/>
      <c r="F169" s="16"/>
      <c r="G169" s="16"/>
    </row>
    <row r="170" spans="1:7" x14ac:dyDescent="0.25">
      <c r="A170" s="14"/>
      <c r="B170" s="14"/>
      <c r="C170" s="14"/>
      <c r="D170" s="28" t="s">
        <v>273</v>
      </c>
      <c r="E170" s="12">
        <v>1</v>
      </c>
      <c r="F170" s="15">
        <f>G142+G148+G158+G165</f>
        <v>16507.349999999999</v>
      </c>
      <c r="G170" s="15">
        <f>ROUND(E170*F170,2)</f>
        <v>16507.349999999999</v>
      </c>
    </row>
    <row r="171" spans="1:7" ht="0.95" customHeight="1" x14ac:dyDescent="0.25">
      <c r="A171" s="16"/>
      <c r="B171" s="16"/>
      <c r="C171" s="16"/>
      <c r="D171" s="29"/>
      <c r="E171" s="16"/>
      <c r="F171" s="16"/>
      <c r="G171" s="16"/>
    </row>
    <row r="172" spans="1:7" x14ac:dyDescent="0.25">
      <c r="A172" s="14"/>
      <c r="B172" s="14"/>
      <c r="C172" s="14"/>
      <c r="D172" s="28" t="s">
        <v>274</v>
      </c>
      <c r="E172" s="12">
        <v>1</v>
      </c>
      <c r="F172" s="15">
        <f>G136+G141</f>
        <v>32731.99</v>
      </c>
      <c r="G172" s="15">
        <f>ROUND(E172*F172,2)</f>
        <v>32731.99</v>
      </c>
    </row>
    <row r="173" spans="1:7" ht="0.95" customHeight="1" x14ac:dyDescent="0.25">
      <c r="A173" s="16"/>
      <c r="B173" s="16"/>
      <c r="C173" s="16"/>
      <c r="D173" s="29"/>
      <c r="E173" s="16"/>
      <c r="F173" s="16"/>
      <c r="G173" s="16"/>
    </row>
    <row r="174" spans="1:7" x14ac:dyDescent="0.25">
      <c r="A174" s="8" t="s">
        <v>275</v>
      </c>
      <c r="B174" s="8" t="s">
        <v>10</v>
      </c>
      <c r="C174" s="8" t="s">
        <v>11</v>
      </c>
      <c r="D174" s="26" t="s">
        <v>276</v>
      </c>
      <c r="E174" s="9">
        <f>E206</f>
        <v>1</v>
      </c>
      <c r="F174" s="9">
        <f>F206</f>
        <v>13393.13</v>
      </c>
      <c r="G174" s="9">
        <f>G206</f>
        <v>13393.13</v>
      </c>
    </row>
    <row r="175" spans="1:7" x14ac:dyDescent="0.25">
      <c r="A175" s="17" t="s">
        <v>277</v>
      </c>
      <c r="B175" s="17" t="s">
        <v>10</v>
      </c>
      <c r="C175" s="17" t="s">
        <v>11</v>
      </c>
      <c r="D175" s="30" t="s">
        <v>278</v>
      </c>
      <c r="E175" s="18">
        <f>E179</f>
        <v>1</v>
      </c>
      <c r="F175" s="18">
        <f>F179</f>
        <v>584.86</v>
      </c>
      <c r="G175" s="18">
        <f>G179</f>
        <v>584.86</v>
      </c>
    </row>
    <row r="176" spans="1:7" x14ac:dyDescent="0.25">
      <c r="A176" s="10" t="s">
        <v>279</v>
      </c>
      <c r="B176" s="11" t="s">
        <v>16</v>
      </c>
      <c r="C176" s="11" t="s">
        <v>22</v>
      </c>
      <c r="D176" s="27" t="s">
        <v>280</v>
      </c>
      <c r="E176" s="12">
        <v>6</v>
      </c>
      <c r="F176" s="12">
        <v>56.49</v>
      </c>
      <c r="G176" s="13">
        <f>ROUND(E176*F176,2)</f>
        <v>338.94</v>
      </c>
    </row>
    <row r="177" spans="1:7" ht="22.5" x14ac:dyDescent="0.25">
      <c r="A177" s="10" t="s">
        <v>281</v>
      </c>
      <c r="B177" s="11" t="s">
        <v>16</v>
      </c>
      <c r="C177" s="11" t="s">
        <v>22</v>
      </c>
      <c r="D177" s="27" t="s">
        <v>282</v>
      </c>
      <c r="E177" s="12">
        <v>1</v>
      </c>
      <c r="F177" s="12">
        <v>112.64</v>
      </c>
      <c r="G177" s="13">
        <f>ROUND(E177*F177,2)</f>
        <v>112.64</v>
      </c>
    </row>
    <row r="178" spans="1:7" x14ac:dyDescent="0.25">
      <c r="A178" s="10" t="s">
        <v>283</v>
      </c>
      <c r="B178" s="11" t="s">
        <v>16</v>
      </c>
      <c r="C178" s="11" t="s">
        <v>22</v>
      </c>
      <c r="D178" s="27" t="s">
        <v>284</v>
      </c>
      <c r="E178" s="12">
        <v>2</v>
      </c>
      <c r="F178" s="12">
        <v>66.64</v>
      </c>
      <c r="G178" s="13">
        <f>ROUND(E178*F178,2)</f>
        <v>133.28</v>
      </c>
    </row>
    <row r="179" spans="1:7" x14ac:dyDescent="0.25">
      <c r="A179" s="14"/>
      <c r="B179" s="14"/>
      <c r="C179" s="14"/>
      <c r="D179" s="28" t="s">
        <v>285</v>
      </c>
      <c r="E179" s="12">
        <v>1</v>
      </c>
      <c r="F179" s="15">
        <f>SUM(G176:G178)</f>
        <v>584.86</v>
      </c>
      <c r="G179" s="15">
        <f>ROUND(E179*F179,2)</f>
        <v>584.86</v>
      </c>
    </row>
    <row r="180" spans="1:7" ht="0.95" customHeight="1" x14ac:dyDescent="0.25">
      <c r="A180" s="16"/>
      <c r="B180" s="16"/>
      <c r="C180" s="16"/>
      <c r="D180" s="29"/>
      <c r="E180" s="16"/>
      <c r="F180" s="16"/>
      <c r="G180" s="16"/>
    </row>
    <row r="181" spans="1:7" x14ac:dyDescent="0.25">
      <c r="A181" s="17" t="s">
        <v>286</v>
      </c>
      <c r="B181" s="17" t="s">
        <v>10</v>
      </c>
      <c r="C181" s="17" t="s">
        <v>11</v>
      </c>
      <c r="D181" s="30" t="s">
        <v>287</v>
      </c>
      <c r="E181" s="18">
        <f>E192</f>
        <v>1</v>
      </c>
      <c r="F181" s="18">
        <f>F192</f>
        <v>7921.03</v>
      </c>
      <c r="G181" s="18">
        <f>G192</f>
        <v>7921.03</v>
      </c>
    </row>
    <row r="182" spans="1:7" ht="22.5" x14ac:dyDescent="0.25">
      <c r="A182" s="10" t="s">
        <v>288</v>
      </c>
      <c r="B182" s="11" t="s">
        <v>16</v>
      </c>
      <c r="C182" s="11" t="s">
        <v>22</v>
      </c>
      <c r="D182" s="27" t="s">
        <v>289</v>
      </c>
      <c r="E182" s="12">
        <v>1</v>
      </c>
      <c r="F182" s="12">
        <v>1581.63</v>
      </c>
      <c r="G182" s="13">
        <f>ROUND(E182*F182,2)</f>
        <v>1581.63</v>
      </c>
    </row>
    <row r="183" spans="1:7" x14ac:dyDescent="0.25">
      <c r="A183" s="10" t="s">
        <v>290</v>
      </c>
      <c r="B183" s="11" t="s">
        <v>16</v>
      </c>
      <c r="C183" s="11" t="s">
        <v>22</v>
      </c>
      <c r="D183" s="27" t="s">
        <v>291</v>
      </c>
      <c r="E183" s="12">
        <v>1</v>
      </c>
      <c r="F183" s="12">
        <v>466.56</v>
      </c>
      <c r="G183" s="13">
        <f>ROUND(E183*F183,2)</f>
        <v>466.56</v>
      </c>
    </row>
    <row r="184" spans="1:7" x14ac:dyDescent="0.25">
      <c r="A184" s="10" t="s">
        <v>292</v>
      </c>
      <c r="B184" s="11" t="s">
        <v>16</v>
      </c>
      <c r="C184" s="11" t="s">
        <v>71</v>
      </c>
      <c r="D184" s="27" t="s">
        <v>293</v>
      </c>
      <c r="E184" s="12">
        <v>15</v>
      </c>
      <c r="F184" s="12">
        <v>64.53</v>
      </c>
      <c r="G184" s="13">
        <f>ROUND(E184*F184,2)</f>
        <v>967.95</v>
      </c>
    </row>
    <row r="185" spans="1:7" x14ac:dyDescent="0.25">
      <c r="A185" s="10" t="s">
        <v>294</v>
      </c>
      <c r="B185" s="11" t="s">
        <v>16</v>
      </c>
      <c r="C185" s="11" t="s">
        <v>71</v>
      </c>
      <c r="D185" s="27" t="s">
        <v>295</v>
      </c>
      <c r="E185" s="12">
        <v>16</v>
      </c>
      <c r="F185" s="12">
        <v>50.04</v>
      </c>
      <c r="G185" s="13">
        <f>ROUND(E185*F185,2)</f>
        <v>800.64</v>
      </c>
    </row>
    <row r="186" spans="1:7" x14ac:dyDescent="0.25">
      <c r="A186" s="10" t="s">
        <v>296</v>
      </c>
      <c r="B186" s="11" t="s">
        <v>16</v>
      </c>
      <c r="C186" s="11" t="s">
        <v>71</v>
      </c>
      <c r="D186" s="27" t="s">
        <v>297</v>
      </c>
      <c r="E186" s="12">
        <v>48</v>
      </c>
      <c r="F186" s="12">
        <v>47.23</v>
      </c>
      <c r="G186" s="13">
        <f>ROUND(E186*F186,2)</f>
        <v>2267.04</v>
      </c>
    </row>
    <row r="187" spans="1:7" x14ac:dyDescent="0.25">
      <c r="A187" s="10" t="s">
        <v>298</v>
      </c>
      <c r="B187" s="11" t="s">
        <v>16</v>
      </c>
      <c r="C187" s="11" t="s">
        <v>71</v>
      </c>
      <c r="D187" s="27" t="s">
        <v>299</v>
      </c>
      <c r="E187" s="12">
        <v>6</v>
      </c>
      <c r="F187" s="12">
        <v>38.090000000000003</v>
      </c>
      <c r="G187" s="13">
        <f>ROUND(E187*F187,2)</f>
        <v>228.54</v>
      </c>
    </row>
    <row r="188" spans="1:7" x14ac:dyDescent="0.25">
      <c r="A188" s="10" t="s">
        <v>300</v>
      </c>
      <c r="B188" s="11" t="s">
        <v>16</v>
      </c>
      <c r="C188" s="11" t="s">
        <v>22</v>
      </c>
      <c r="D188" s="27" t="s">
        <v>301</v>
      </c>
      <c r="E188" s="12">
        <v>1</v>
      </c>
      <c r="F188" s="12">
        <v>301.25</v>
      </c>
      <c r="G188" s="13">
        <f>ROUND(E188*F188,2)</f>
        <v>301.25</v>
      </c>
    </row>
    <row r="189" spans="1:7" x14ac:dyDescent="0.25">
      <c r="A189" s="10" t="s">
        <v>302</v>
      </c>
      <c r="B189" s="11" t="s">
        <v>16</v>
      </c>
      <c r="C189" s="11" t="s">
        <v>22</v>
      </c>
      <c r="D189" s="27" t="s">
        <v>303</v>
      </c>
      <c r="E189" s="12">
        <v>1</v>
      </c>
      <c r="F189" s="12">
        <v>53.12</v>
      </c>
      <c r="G189" s="13">
        <f>ROUND(E189*F189,2)</f>
        <v>53.12</v>
      </c>
    </row>
    <row r="190" spans="1:7" x14ac:dyDescent="0.25">
      <c r="A190" s="10" t="s">
        <v>304</v>
      </c>
      <c r="B190" s="11" t="s">
        <v>16</v>
      </c>
      <c r="C190" s="11" t="s">
        <v>22</v>
      </c>
      <c r="D190" s="27" t="s">
        <v>305</v>
      </c>
      <c r="E190" s="12">
        <v>1</v>
      </c>
      <c r="F190" s="12">
        <v>459.82</v>
      </c>
      <c r="G190" s="13">
        <f>ROUND(E190*F190,2)</f>
        <v>459.82</v>
      </c>
    </row>
    <row r="191" spans="1:7" x14ac:dyDescent="0.25">
      <c r="A191" s="10" t="s">
        <v>306</v>
      </c>
      <c r="B191" s="11" t="s">
        <v>16</v>
      </c>
      <c r="C191" s="11" t="s">
        <v>22</v>
      </c>
      <c r="D191" s="27" t="s">
        <v>307</v>
      </c>
      <c r="E191" s="12">
        <v>1</v>
      </c>
      <c r="F191" s="12">
        <v>794.48</v>
      </c>
      <c r="G191" s="13">
        <f>ROUND(E191*F191,2)</f>
        <v>794.48</v>
      </c>
    </row>
    <row r="192" spans="1:7" x14ac:dyDescent="0.25">
      <c r="A192" s="14"/>
      <c r="B192" s="14"/>
      <c r="C192" s="14"/>
      <c r="D192" s="28" t="s">
        <v>308</v>
      </c>
      <c r="E192" s="12">
        <v>1</v>
      </c>
      <c r="F192" s="15">
        <f>SUM(G182:G191)</f>
        <v>7921.03</v>
      </c>
      <c r="G192" s="15">
        <f>ROUND(E192*F192,2)</f>
        <v>7921.03</v>
      </c>
    </row>
    <row r="193" spans="1:7" ht="0.95" customHeight="1" x14ac:dyDescent="0.25">
      <c r="A193" s="16"/>
      <c r="B193" s="16"/>
      <c r="C193" s="16"/>
      <c r="D193" s="29"/>
      <c r="E193" s="16"/>
      <c r="F193" s="16"/>
      <c r="G193" s="16"/>
    </row>
    <row r="194" spans="1:7" x14ac:dyDescent="0.25">
      <c r="A194" s="17" t="s">
        <v>309</v>
      </c>
      <c r="B194" s="17" t="s">
        <v>10</v>
      </c>
      <c r="C194" s="17" t="s">
        <v>11</v>
      </c>
      <c r="D194" s="30" t="s">
        <v>310</v>
      </c>
      <c r="E194" s="18">
        <f>E199</f>
        <v>1</v>
      </c>
      <c r="F194" s="18">
        <f>F199</f>
        <v>308.56</v>
      </c>
      <c r="G194" s="18">
        <f>G199</f>
        <v>308.56</v>
      </c>
    </row>
    <row r="195" spans="1:7" x14ac:dyDescent="0.25">
      <c r="A195" s="10" t="s">
        <v>311</v>
      </c>
      <c r="B195" s="11" t="s">
        <v>16</v>
      </c>
      <c r="C195" s="11" t="s">
        <v>11</v>
      </c>
      <c r="D195" s="27" t="s">
        <v>312</v>
      </c>
      <c r="E195" s="12">
        <v>1</v>
      </c>
      <c r="F195" s="12">
        <v>0</v>
      </c>
      <c r="G195" s="13">
        <f>ROUND(E195*F195,2)</f>
        <v>0</v>
      </c>
    </row>
    <row r="196" spans="1:7" x14ac:dyDescent="0.25">
      <c r="A196" s="10" t="s">
        <v>313</v>
      </c>
      <c r="B196" s="11" t="s">
        <v>16</v>
      </c>
      <c r="C196" s="11" t="s">
        <v>22</v>
      </c>
      <c r="D196" s="27" t="s">
        <v>314</v>
      </c>
      <c r="E196" s="12">
        <v>7</v>
      </c>
      <c r="F196" s="12">
        <v>10.64</v>
      </c>
      <c r="G196" s="13">
        <f>ROUND(E196*F196,2)</f>
        <v>74.48</v>
      </c>
    </row>
    <row r="197" spans="1:7" x14ac:dyDescent="0.25">
      <c r="A197" s="10" t="s">
        <v>315</v>
      </c>
      <c r="B197" s="11" t="s">
        <v>16</v>
      </c>
      <c r="C197" s="11" t="s">
        <v>22</v>
      </c>
      <c r="D197" s="27" t="s">
        <v>316</v>
      </c>
      <c r="E197" s="12">
        <v>2</v>
      </c>
      <c r="F197" s="12">
        <v>10.64</v>
      </c>
      <c r="G197" s="13">
        <f>ROUND(E197*F197,2)</f>
        <v>21.28</v>
      </c>
    </row>
    <row r="198" spans="1:7" x14ac:dyDescent="0.25">
      <c r="A198" s="10" t="s">
        <v>317</v>
      </c>
      <c r="B198" s="11" t="s">
        <v>16</v>
      </c>
      <c r="C198" s="11" t="s">
        <v>22</v>
      </c>
      <c r="D198" s="27" t="s">
        <v>318</v>
      </c>
      <c r="E198" s="12">
        <v>20</v>
      </c>
      <c r="F198" s="12">
        <v>10.64</v>
      </c>
      <c r="G198" s="13">
        <f>ROUND(E198*F198,2)</f>
        <v>212.8</v>
      </c>
    </row>
    <row r="199" spans="1:7" x14ac:dyDescent="0.25">
      <c r="A199" s="14"/>
      <c r="B199" s="14"/>
      <c r="C199" s="14"/>
      <c r="D199" s="28" t="s">
        <v>319</v>
      </c>
      <c r="E199" s="12">
        <v>1</v>
      </c>
      <c r="F199" s="15">
        <f>SUM(G195:G198)</f>
        <v>308.56</v>
      </c>
      <c r="G199" s="15">
        <f>ROUND(E199*F199,2)</f>
        <v>308.56</v>
      </c>
    </row>
    <row r="200" spans="1:7" ht="0.95" customHeight="1" x14ac:dyDescent="0.25">
      <c r="A200" s="16"/>
      <c r="B200" s="16"/>
      <c r="C200" s="16"/>
      <c r="D200" s="29"/>
      <c r="E200" s="16"/>
      <c r="F200" s="16"/>
      <c r="G200" s="16"/>
    </row>
    <row r="201" spans="1:7" x14ac:dyDescent="0.25">
      <c r="A201" s="17" t="s">
        <v>320</v>
      </c>
      <c r="B201" s="17" t="s">
        <v>10</v>
      </c>
      <c r="C201" s="17" t="s">
        <v>11</v>
      </c>
      <c r="D201" s="30" t="s">
        <v>321</v>
      </c>
      <c r="E201" s="18">
        <f>E204</f>
        <v>1</v>
      </c>
      <c r="F201" s="18">
        <f>F204</f>
        <v>4578.68</v>
      </c>
      <c r="G201" s="18">
        <f>G204</f>
        <v>4578.68</v>
      </c>
    </row>
    <row r="202" spans="1:7" x14ac:dyDescent="0.25">
      <c r="A202" s="10" t="s">
        <v>322</v>
      </c>
      <c r="B202" s="11" t="s">
        <v>16</v>
      </c>
      <c r="C202" s="11" t="s">
        <v>22</v>
      </c>
      <c r="D202" s="27" t="s">
        <v>271</v>
      </c>
      <c r="E202" s="12">
        <v>1</v>
      </c>
      <c r="F202" s="12">
        <v>3391.1</v>
      </c>
      <c r="G202" s="13">
        <f>ROUND(E202*F202,2)</f>
        <v>3391.1</v>
      </c>
    </row>
    <row r="203" spans="1:7" x14ac:dyDescent="0.25">
      <c r="A203" s="10" t="s">
        <v>323</v>
      </c>
      <c r="B203" s="11" t="s">
        <v>16</v>
      </c>
      <c r="C203" s="11" t="s">
        <v>22</v>
      </c>
      <c r="D203" s="27" t="s">
        <v>324</v>
      </c>
      <c r="E203" s="12">
        <v>1</v>
      </c>
      <c r="F203" s="12">
        <v>1187.58</v>
      </c>
      <c r="G203" s="13">
        <f>ROUND(E203*F203,2)</f>
        <v>1187.58</v>
      </c>
    </row>
    <row r="204" spans="1:7" x14ac:dyDescent="0.25">
      <c r="A204" s="14"/>
      <c r="B204" s="14"/>
      <c r="C204" s="14"/>
      <c r="D204" s="28" t="s">
        <v>325</v>
      </c>
      <c r="E204" s="12">
        <v>1</v>
      </c>
      <c r="F204" s="15">
        <f>SUM(G202:G203)</f>
        <v>4578.68</v>
      </c>
      <c r="G204" s="15">
        <f>ROUND(E204*F204,2)</f>
        <v>4578.68</v>
      </c>
    </row>
    <row r="205" spans="1:7" ht="0.95" customHeight="1" x14ac:dyDescent="0.25">
      <c r="A205" s="16"/>
      <c r="B205" s="16"/>
      <c r="C205" s="16"/>
      <c r="D205" s="29"/>
      <c r="E205" s="16"/>
      <c r="F205" s="16"/>
      <c r="G205" s="16"/>
    </row>
    <row r="206" spans="1:7" x14ac:dyDescent="0.25">
      <c r="A206" s="14"/>
      <c r="B206" s="14"/>
      <c r="C206" s="14"/>
      <c r="D206" s="28" t="s">
        <v>326</v>
      </c>
      <c r="E206" s="12">
        <v>1</v>
      </c>
      <c r="F206" s="15">
        <f>G175+G181+G194+G201</f>
        <v>13393.13</v>
      </c>
      <c r="G206" s="15">
        <f>ROUND(E206*F206,2)</f>
        <v>13393.13</v>
      </c>
    </row>
    <row r="207" spans="1:7" ht="0.95" customHeight="1" x14ac:dyDescent="0.25">
      <c r="A207" s="16"/>
      <c r="B207" s="16"/>
      <c r="C207" s="16"/>
      <c r="D207" s="29"/>
      <c r="E207" s="16"/>
      <c r="F207" s="16"/>
      <c r="G207" s="16"/>
    </row>
    <row r="208" spans="1:7" x14ac:dyDescent="0.25">
      <c r="A208" s="8" t="s">
        <v>327</v>
      </c>
      <c r="B208" s="8" t="s">
        <v>10</v>
      </c>
      <c r="C208" s="8" t="s">
        <v>11</v>
      </c>
      <c r="D208" s="26" t="s">
        <v>328</v>
      </c>
      <c r="E208" s="9">
        <f>E263</f>
        <v>1</v>
      </c>
      <c r="F208" s="9">
        <f>F263</f>
        <v>45317.67</v>
      </c>
      <c r="G208" s="9">
        <f>G263</f>
        <v>45317.67</v>
      </c>
    </row>
    <row r="209" spans="1:7" x14ac:dyDescent="0.25">
      <c r="A209" s="17" t="s">
        <v>329</v>
      </c>
      <c r="B209" s="17" t="s">
        <v>10</v>
      </c>
      <c r="C209" s="17" t="s">
        <v>11</v>
      </c>
      <c r="D209" s="30" t="s">
        <v>330</v>
      </c>
      <c r="E209" s="18">
        <f>E216</f>
        <v>1</v>
      </c>
      <c r="F209" s="18">
        <f>F216</f>
        <v>3790.28</v>
      </c>
      <c r="G209" s="18">
        <f>G216</f>
        <v>3790.28</v>
      </c>
    </row>
    <row r="210" spans="1:7" x14ac:dyDescent="0.25">
      <c r="A210" s="10" t="s">
        <v>331</v>
      </c>
      <c r="B210" s="11" t="s">
        <v>16</v>
      </c>
      <c r="C210" s="11" t="s">
        <v>22</v>
      </c>
      <c r="D210" s="27" t="s">
        <v>332</v>
      </c>
      <c r="E210" s="12">
        <v>79</v>
      </c>
      <c r="F210" s="12">
        <v>25.61</v>
      </c>
      <c r="G210" s="13">
        <f>ROUND(E210*F210,2)</f>
        <v>2023.19</v>
      </c>
    </row>
    <row r="211" spans="1:7" x14ac:dyDescent="0.25">
      <c r="A211" s="10" t="s">
        <v>333</v>
      </c>
      <c r="B211" s="11" t="s">
        <v>16</v>
      </c>
      <c r="C211" s="11" t="s">
        <v>22</v>
      </c>
      <c r="D211" s="27" t="s">
        <v>334</v>
      </c>
      <c r="E211" s="12">
        <v>18</v>
      </c>
      <c r="F211" s="12">
        <v>25.61</v>
      </c>
      <c r="G211" s="13">
        <f>ROUND(E211*F211,2)</f>
        <v>460.98</v>
      </c>
    </row>
    <row r="212" spans="1:7" x14ac:dyDescent="0.25">
      <c r="A212" s="10" t="s">
        <v>335</v>
      </c>
      <c r="B212" s="11" t="s">
        <v>16</v>
      </c>
      <c r="C212" s="11" t="s">
        <v>22</v>
      </c>
      <c r="D212" s="27" t="s">
        <v>336</v>
      </c>
      <c r="E212" s="12">
        <v>2</v>
      </c>
      <c r="F212" s="12">
        <v>25.61</v>
      </c>
      <c r="G212" s="13">
        <f>ROUND(E212*F212,2)</f>
        <v>51.22</v>
      </c>
    </row>
    <row r="213" spans="1:7" x14ac:dyDescent="0.25">
      <c r="A213" s="10" t="s">
        <v>337</v>
      </c>
      <c r="B213" s="11" t="s">
        <v>16</v>
      </c>
      <c r="C213" s="11" t="s">
        <v>22</v>
      </c>
      <c r="D213" s="27" t="s">
        <v>338</v>
      </c>
      <c r="E213" s="12">
        <v>15</v>
      </c>
      <c r="F213" s="12">
        <v>25.61</v>
      </c>
      <c r="G213" s="13">
        <f>ROUND(E213*F213,2)</f>
        <v>384.15</v>
      </c>
    </row>
    <row r="214" spans="1:7" x14ac:dyDescent="0.25">
      <c r="A214" s="10" t="s">
        <v>339</v>
      </c>
      <c r="B214" s="11" t="s">
        <v>16</v>
      </c>
      <c r="C214" s="11" t="s">
        <v>22</v>
      </c>
      <c r="D214" s="27" t="s">
        <v>340</v>
      </c>
      <c r="E214" s="12">
        <v>4</v>
      </c>
      <c r="F214" s="12">
        <v>25.61</v>
      </c>
      <c r="G214" s="13">
        <f>ROUND(E214*F214,2)</f>
        <v>102.44</v>
      </c>
    </row>
    <row r="215" spans="1:7" x14ac:dyDescent="0.25">
      <c r="A215" s="10" t="s">
        <v>341</v>
      </c>
      <c r="B215" s="11" t="s">
        <v>16</v>
      </c>
      <c r="C215" s="11" t="s">
        <v>22</v>
      </c>
      <c r="D215" s="27" t="s">
        <v>342</v>
      </c>
      <c r="E215" s="12">
        <v>30</v>
      </c>
      <c r="F215" s="12">
        <v>25.61</v>
      </c>
      <c r="G215" s="13">
        <f>ROUND(E215*F215,2)</f>
        <v>768.3</v>
      </c>
    </row>
    <row r="216" spans="1:7" x14ac:dyDescent="0.25">
      <c r="A216" s="14"/>
      <c r="B216" s="14"/>
      <c r="C216" s="14"/>
      <c r="D216" s="28" t="s">
        <v>343</v>
      </c>
      <c r="E216" s="12">
        <v>1</v>
      </c>
      <c r="F216" s="15">
        <f>SUM(G210:G215)</f>
        <v>3790.28</v>
      </c>
      <c r="G216" s="15">
        <f>ROUND(E216*F216,2)</f>
        <v>3790.28</v>
      </c>
    </row>
    <row r="217" spans="1:7" ht="0.95" customHeight="1" x14ac:dyDescent="0.25">
      <c r="A217" s="16"/>
      <c r="B217" s="16"/>
      <c r="C217" s="16"/>
      <c r="D217" s="29"/>
      <c r="E217" s="16"/>
      <c r="F217" s="16"/>
      <c r="G217" s="16"/>
    </row>
    <row r="218" spans="1:7" x14ac:dyDescent="0.25">
      <c r="A218" s="17" t="s">
        <v>344</v>
      </c>
      <c r="B218" s="17" t="s">
        <v>10</v>
      </c>
      <c r="C218" s="17" t="s">
        <v>11</v>
      </c>
      <c r="D218" s="30" t="s">
        <v>345</v>
      </c>
      <c r="E218" s="18">
        <f>E238</f>
        <v>1</v>
      </c>
      <c r="F218" s="18">
        <f>F238</f>
        <v>34004.339999999997</v>
      </c>
      <c r="G218" s="18">
        <f>G238</f>
        <v>34004.339999999997</v>
      </c>
    </row>
    <row r="219" spans="1:7" x14ac:dyDescent="0.25">
      <c r="A219" s="10" t="s">
        <v>346</v>
      </c>
      <c r="B219" s="11" t="s">
        <v>16</v>
      </c>
      <c r="C219" s="11" t="s">
        <v>71</v>
      </c>
      <c r="D219" s="27" t="s">
        <v>347</v>
      </c>
      <c r="E219" s="12">
        <v>35</v>
      </c>
      <c r="F219" s="12">
        <v>47.43</v>
      </c>
      <c r="G219" s="13">
        <f>ROUND(E219*F219,2)</f>
        <v>1660.05</v>
      </c>
    </row>
    <row r="220" spans="1:7" x14ac:dyDescent="0.25">
      <c r="A220" s="10" t="s">
        <v>348</v>
      </c>
      <c r="B220" s="11" t="s">
        <v>16</v>
      </c>
      <c r="C220" s="11" t="s">
        <v>22</v>
      </c>
      <c r="D220" s="27" t="s">
        <v>349</v>
      </c>
      <c r="E220" s="12">
        <v>1</v>
      </c>
      <c r="F220" s="12">
        <v>11830.41</v>
      </c>
      <c r="G220" s="13">
        <f>ROUND(E220*F220,2)</f>
        <v>11830.41</v>
      </c>
    </row>
    <row r="221" spans="1:7" ht="22.5" x14ac:dyDescent="0.25">
      <c r="A221" s="10" t="s">
        <v>350</v>
      </c>
      <c r="B221" s="11" t="s">
        <v>16</v>
      </c>
      <c r="C221" s="11" t="s">
        <v>22</v>
      </c>
      <c r="D221" s="27" t="s">
        <v>351</v>
      </c>
      <c r="E221" s="12">
        <v>1</v>
      </c>
      <c r="F221" s="12">
        <v>1019.06</v>
      </c>
      <c r="G221" s="13">
        <f>ROUND(E221*F221,2)</f>
        <v>1019.06</v>
      </c>
    </row>
    <row r="222" spans="1:7" x14ac:dyDescent="0.25">
      <c r="A222" s="10" t="s">
        <v>352</v>
      </c>
      <c r="B222" s="11" t="s">
        <v>16</v>
      </c>
      <c r="C222" s="11" t="s">
        <v>22</v>
      </c>
      <c r="D222" s="27" t="s">
        <v>353</v>
      </c>
      <c r="E222" s="12">
        <v>1</v>
      </c>
      <c r="F222" s="12">
        <v>484.45</v>
      </c>
      <c r="G222" s="13">
        <f>ROUND(E222*F222,2)</f>
        <v>484.45</v>
      </c>
    </row>
    <row r="223" spans="1:7" x14ac:dyDescent="0.25">
      <c r="A223" s="10" t="s">
        <v>354</v>
      </c>
      <c r="B223" s="11" t="s">
        <v>16</v>
      </c>
      <c r="C223" s="11" t="s">
        <v>22</v>
      </c>
      <c r="D223" s="27" t="s">
        <v>355</v>
      </c>
      <c r="E223" s="12">
        <v>1</v>
      </c>
      <c r="F223" s="12">
        <v>67.819999999999993</v>
      </c>
      <c r="G223" s="13">
        <f>ROUND(E223*F223,2)</f>
        <v>67.819999999999993</v>
      </c>
    </row>
    <row r="224" spans="1:7" x14ac:dyDescent="0.25">
      <c r="A224" s="10" t="s">
        <v>356</v>
      </c>
      <c r="B224" s="11" t="s">
        <v>16</v>
      </c>
      <c r="C224" s="11" t="s">
        <v>71</v>
      </c>
      <c r="D224" s="27" t="s">
        <v>357</v>
      </c>
      <c r="E224" s="12">
        <v>210</v>
      </c>
      <c r="F224" s="12">
        <v>3.94</v>
      </c>
      <c r="G224" s="13">
        <f>ROUND(E224*F224,2)</f>
        <v>827.4</v>
      </c>
    </row>
    <row r="225" spans="1:7" x14ac:dyDescent="0.25">
      <c r="A225" s="10" t="s">
        <v>358</v>
      </c>
      <c r="B225" s="11" t="s">
        <v>16</v>
      </c>
      <c r="C225" s="11" t="s">
        <v>71</v>
      </c>
      <c r="D225" s="27" t="s">
        <v>359</v>
      </c>
      <c r="E225" s="12">
        <v>1581</v>
      </c>
      <c r="F225" s="12">
        <v>4.9400000000000004</v>
      </c>
      <c r="G225" s="13">
        <f>ROUND(E225*F225,2)</f>
        <v>7810.14</v>
      </c>
    </row>
    <row r="226" spans="1:7" x14ac:dyDescent="0.25">
      <c r="A226" s="10" t="s">
        <v>360</v>
      </c>
      <c r="B226" s="11" t="s">
        <v>16</v>
      </c>
      <c r="C226" s="11" t="s">
        <v>71</v>
      </c>
      <c r="D226" s="27" t="s">
        <v>361</v>
      </c>
      <c r="E226" s="12">
        <v>90</v>
      </c>
      <c r="F226" s="12">
        <v>6.54</v>
      </c>
      <c r="G226" s="13">
        <f>ROUND(E226*F226,2)</f>
        <v>588.6</v>
      </c>
    </row>
    <row r="227" spans="1:7" x14ac:dyDescent="0.25">
      <c r="A227" s="10" t="s">
        <v>362</v>
      </c>
      <c r="B227" s="11" t="s">
        <v>16</v>
      </c>
      <c r="C227" s="11" t="s">
        <v>71</v>
      </c>
      <c r="D227" s="27" t="s">
        <v>363</v>
      </c>
      <c r="E227" s="12">
        <v>78</v>
      </c>
      <c r="F227" s="12">
        <v>13.62</v>
      </c>
      <c r="G227" s="13">
        <f>ROUND(E227*F227,2)</f>
        <v>1062.3599999999999</v>
      </c>
    </row>
    <row r="228" spans="1:7" x14ac:dyDescent="0.25">
      <c r="A228" s="10" t="s">
        <v>364</v>
      </c>
      <c r="B228" s="11" t="s">
        <v>16</v>
      </c>
      <c r="C228" s="11" t="s">
        <v>71</v>
      </c>
      <c r="D228" s="27" t="s">
        <v>365</v>
      </c>
      <c r="E228" s="12">
        <v>6</v>
      </c>
      <c r="F228" s="12">
        <v>35.61</v>
      </c>
      <c r="G228" s="13">
        <f>ROUND(E228*F228,2)</f>
        <v>213.66</v>
      </c>
    </row>
    <row r="229" spans="1:7" x14ac:dyDescent="0.25">
      <c r="A229" s="10" t="s">
        <v>366</v>
      </c>
      <c r="B229" s="11" t="s">
        <v>16</v>
      </c>
      <c r="C229" s="11" t="s">
        <v>22</v>
      </c>
      <c r="D229" s="27" t="s">
        <v>367</v>
      </c>
      <c r="E229" s="12">
        <v>25</v>
      </c>
      <c r="F229" s="12">
        <v>107.81</v>
      </c>
      <c r="G229" s="13">
        <f>ROUND(E229*F229,2)</f>
        <v>2695.25</v>
      </c>
    </row>
    <row r="230" spans="1:7" x14ac:dyDescent="0.25">
      <c r="A230" s="10" t="s">
        <v>368</v>
      </c>
      <c r="B230" s="11" t="s">
        <v>16</v>
      </c>
      <c r="C230" s="11" t="s">
        <v>22</v>
      </c>
      <c r="D230" s="27" t="s">
        <v>369</v>
      </c>
      <c r="E230" s="12">
        <v>4</v>
      </c>
      <c r="F230" s="12">
        <v>107.81</v>
      </c>
      <c r="G230" s="13">
        <f>ROUND(E230*F230,2)</f>
        <v>431.24</v>
      </c>
    </row>
    <row r="231" spans="1:7" x14ac:dyDescent="0.25">
      <c r="A231" s="10" t="s">
        <v>370</v>
      </c>
      <c r="B231" s="11" t="s">
        <v>16</v>
      </c>
      <c r="C231" s="11" t="s">
        <v>22</v>
      </c>
      <c r="D231" s="27" t="s">
        <v>371</v>
      </c>
      <c r="E231" s="12">
        <v>3</v>
      </c>
      <c r="F231" s="12">
        <v>136.36000000000001</v>
      </c>
      <c r="G231" s="13">
        <f>ROUND(E231*F231,2)</f>
        <v>409.08</v>
      </c>
    </row>
    <row r="232" spans="1:7" x14ac:dyDescent="0.25">
      <c r="A232" s="10" t="s">
        <v>372</v>
      </c>
      <c r="B232" s="11" t="s">
        <v>16</v>
      </c>
      <c r="C232" s="11" t="s">
        <v>22</v>
      </c>
      <c r="D232" s="27" t="s">
        <v>373</v>
      </c>
      <c r="E232" s="12">
        <v>2</v>
      </c>
      <c r="F232" s="12">
        <v>66.430000000000007</v>
      </c>
      <c r="G232" s="13">
        <f>ROUND(E232*F232,2)</f>
        <v>132.86000000000001</v>
      </c>
    </row>
    <row r="233" spans="1:7" x14ac:dyDescent="0.25">
      <c r="A233" s="10" t="s">
        <v>374</v>
      </c>
      <c r="B233" s="11" t="s">
        <v>16</v>
      </c>
      <c r="C233" s="11" t="s">
        <v>22</v>
      </c>
      <c r="D233" s="27" t="s">
        <v>375</v>
      </c>
      <c r="E233" s="12">
        <v>5</v>
      </c>
      <c r="F233" s="12">
        <v>40.840000000000003</v>
      </c>
      <c r="G233" s="13">
        <f>ROUND(E233*F233,2)</f>
        <v>204.2</v>
      </c>
    </row>
    <row r="234" spans="1:7" x14ac:dyDescent="0.25">
      <c r="A234" s="10" t="s">
        <v>376</v>
      </c>
      <c r="B234" s="11" t="s">
        <v>16</v>
      </c>
      <c r="C234" s="11" t="s">
        <v>22</v>
      </c>
      <c r="D234" s="27" t="s">
        <v>377</v>
      </c>
      <c r="E234" s="12">
        <v>6</v>
      </c>
      <c r="F234" s="12">
        <v>26.22</v>
      </c>
      <c r="G234" s="13">
        <f>ROUND(E234*F234,2)</f>
        <v>157.32</v>
      </c>
    </row>
    <row r="235" spans="1:7" x14ac:dyDescent="0.25">
      <c r="A235" s="10" t="s">
        <v>378</v>
      </c>
      <c r="B235" s="11" t="s">
        <v>16</v>
      </c>
      <c r="C235" s="11" t="s">
        <v>22</v>
      </c>
      <c r="D235" s="27" t="s">
        <v>379</v>
      </c>
      <c r="E235" s="12">
        <v>9</v>
      </c>
      <c r="F235" s="12">
        <v>136.33000000000001</v>
      </c>
      <c r="G235" s="13">
        <f>ROUND(E235*F235,2)</f>
        <v>1226.97</v>
      </c>
    </row>
    <row r="236" spans="1:7" x14ac:dyDescent="0.25">
      <c r="A236" s="10" t="s">
        <v>380</v>
      </c>
      <c r="B236" s="11" t="s">
        <v>16</v>
      </c>
      <c r="C236" s="11" t="s">
        <v>22</v>
      </c>
      <c r="D236" s="27" t="s">
        <v>381</v>
      </c>
      <c r="E236" s="12">
        <v>1</v>
      </c>
      <c r="F236" s="12">
        <v>2491.41</v>
      </c>
      <c r="G236" s="13">
        <f>ROUND(E236*F236,2)</f>
        <v>2491.41</v>
      </c>
    </row>
    <row r="237" spans="1:7" x14ac:dyDescent="0.25">
      <c r="A237" s="10" t="s">
        <v>382</v>
      </c>
      <c r="B237" s="11" t="s">
        <v>16</v>
      </c>
      <c r="C237" s="11" t="s">
        <v>22</v>
      </c>
      <c r="D237" s="27" t="s">
        <v>383</v>
      </c>
      <c r="E237" s="12">
        <v>1</v>
      </c>
      <c r="F237" s="12">
        <v>692.06</v>
      </c>
      <c r="G237" s="13">
        <f>ROUND(E237*F237,2)</f>
        <v>692.06</v>
      </c>
    </row>
    <row r="238" spans="1:7" x14ac:dyDescent="0.25">
      <c r="A238" s="14"/>
      <c r="B238" s="14"/>
      <c r="C238" s="14"/>
      <c r="D238" s="28" t="s">
        <v>384</v>
      </c>
      <c r="E238" s="12">
        <v>1</v>
      </c>
      <c r="F238" s="15">
        <f>SUM(G219:G237)</f>
        <v>34004.339999999997</v>
      </c>
      <c r="G238" s="15">
        <f>ROUND(E238*F238,2)</f>
        <v>34004.339999999997</v>
      </c>
    </row>
    <row r="239" spans="1:7" ht="0.95" customHeight="1" x14ac:dyDescent="0.25">
      <c r="A239" s="16"/>
      <c r="B239" s="16"/>
      <c r="C239" s="16"/>
      <c r="D239" s="29"/>
      <c r="E239" s="16"/>
      <c r="F239" s="16"/>
      <c r="G239" s="16"/>
    </row>
    <row r="240" spans="1:7" x14ac:dyDescent="0.25">
      <c r="A240" s="17" t="s">
        <v>385</v>
      </c>
      <c r="B240" s="17" t="s">
        <v>10</v>
      </c>
      <c r="C240" s="17" t="s">
        <v>11</v>
      </c>
      <c r="D240" s="30" t="s">
        <v>386</v>
      </c>
      <c r="E240" s="18">
        <f>E246</f>
        <v>1</v>
      </c>
      <c r="F240" s="18">
        <f>F246</f>
        <v>3255.13</v>
      </c>
      <c r="G240" s="18">
        <f>G246</f>
        <v>3255.13</v>
      </c>
    </row>
    <row r="241" spans="1:7" x14ac:dyDescent="0.25">
      <c r="A241" s="10" t="s">
        <v>387</v>
      </c>
      <c r="B241" s="11" t="s">
        <v>16</v>
      </c>
      <c r="C241" s="11" t="s">
        <v>71</v>
      </c>
      <c r="D241" s="27" t="s">
        <v>388</v>
      </c>
      <c r="E241" s="12">
        <v>6</v>
      </c>
      <c r="F241" s="12">
        <v>21.08</v>
      </c>
      <c r="G241" s="13">
        <f>ROUND(E241*F241,2)</f>
        <v>126.48</v>
      </c>
    </row>
    <row r="242" spans="1:7" x14ac:dyDescent="0.25">
      <c r="A242" s="10" t="s">
        <v>389</v>
      </c>
      <c r="B242" s="11" t="s">
        <v>16</v>
      </c>
      <c r="C242" s="11" t="s">
        <v>71</v>
      </c>
      <c r="D242" s="27" t="s">
        <v>390</v>
      </c>
      <c r="E242" s="12">
        <v>15</v>
      </c>
      <c r="F242" s="12">
        <v>48.25</v>
      </c>
      <c r="G242" s="13">
        <f>ROUND(E242*F242,2)</f>
        <v>723.75</v>
      </c>
    </row>
    <row r="243" spans="1:7" x14ac:dyDescent="0.25">
      <c r="A243" s="10" t="s">
        <v>391</v>
      </c>
      <c r="B243" s="11" t="s">
        <v>16</v>
      </c>
      <c r="C243" s="11" t="s">
        <v>71</v>
      </c>
      <c r="D243" s="27" t="s">
        <v>392</v>
      </c>
      <c r="E243" s="12">
        <v>30</v>
      </c>
      <c r="F243" s="12">
        <v>37.85</v>
      </c>
      <c r="G243" s="13">
        <f>ROUND(E243*F243,2)</f>
        <v>1135.5</v>
      </c>
    </row>
    <row r="244" spans="1:7" x14ac:dyDescent="0.25">
      <c r="A244" s="10" t="s">
        <v>393</v>
      </c>
      <c r="B244" s="11" t="s">
        <v>16</v>
      </c>
      <c r="C244" s="11" t="s">
        <v>71</v>
      </c>
      <c r="D244" s="27" t="s">
        <v>394</v>
      </c>
      <c r="E244" s="12">
        <v>37</v>
      </c>
      <c r="F244" s="12">
        <v>28.71</v>
      </c>
      <c r="G244" s="13">
        <f>ROUND(E244*F244,2)</f>
        <v>1062.27</v>
      </c>
    </row>
    <row r="245" spans="1:7" x14ac:dyDescent="0.25">
      <c r="A245" s="10" t="s">
        <v>395</v>
      </c>
      <c r="B245" s="11" t="s">
        <v>16</v>
      </c>
      <c r="C245" s="11" t="s">
        <v>71</v>
      </c>
      <c r="D245" s="27" t="s">
        <v>396</v>
      </c>
      <c r="E245" s="12">
        <v>77</v>
      </c>
      <c r="F245" s="12">
        <v>2.69</v>
      </c>
      <c r="G245" s="13">
        <f>ROUND(E245*F245,2)</f>
        <v>207.13</v>
      </c>
    </row>
    <row r="246" spans="1:7" x14ac:dyDescent="0.25">
      <c r="A246" s="14"/>
      <c r="B246" s="14"/>
      <c r="C246" s="14"/>
      <c r="D246" s="28" t="s">
        <v>397</v>
      </c>
      <c r="E246" s="12">
        <v>1</v>
      </c>
      <c r="F246" s="15">
        <f>SUM(G241:G245)</f>
        <v>3255.13</v>
      </c>
      <c r="G246" s="15">
        <f>ROUND(E246*F246,2)</f>
        <v>3255.13</v>
      </c>
    </row>
    <row r="247" spans="1:7" ht="0.95" customHeight="1" x14ac:dyDescent="0.25">
      <c r="A247" s="16"/>
      <c r="B247" s="16"/>
      <c r="C247" s="16"/>
      <c r="D247" s="29"/>
      <c r="E247" s="16"/>
      <c r="F247" s="16"/>
      <c r="G247" s="16"/>
    </row>
    <row r="248" spans="1:7" x14ac:dyDescent="0.25">
      <c r="A248" s="17" t="s">
        <v>398</v>
      </c>
      <c r="B248" s="17" t="s">
        <v>10</v>
      </c>
      <c r="C248" s="17" t="s">
        <v>11</v>
      </c>
      <c r="D248" s="30" t="s">
        <v>399</v>
      </c>
      <c r="E248" s="18">
        <f>E250</f>
        <v>1</v>
      </c>
      <c r="F248" s="18">
        <f>F250</f>
        <v>1384.12</v>
      </c>
      <c r="G248" s="18">
        <f>G250</f>
        <v>1384.12</v>
      </c>
    </row>
    <row r="249" spans="1:7" x14ac:dyDescent="0.25">
      <c r="A249" s="10" t="s">
        <v>400</v>
      </c>
      <c r="B249" s="11" t="s">
        <v>16</v>
      </c>
      <c r="C249" s="11" t="s">
        <v>22</v>
      </c>
      <c r="D249" s="27" t="s">
        <v>401</v>
      </c>
      <c r="E249" s="12">
        <v>1</v>
      </c>
      <c r="F249" s="12">
        <v>1384.12</v>
      </c>
      <c r="G249" s="13">
        <f>ROUND(E249*F249,2)</f>
        <v>1384.12</v>
      </c>
    </row>
    <row r="250" spans="1:7" x14ac:dyDescent="0.25">
      <c r="A250" s="14"/>
      <c r="B250" s="14"/>
      <c r="C250" s="14"/>
      <c r="D250" s="28" t="s">
        <v>402</v>
      </c>
      <c r="E250" s="12">
        <v>1</v>
      </c>
      <c r="F250" s="15">
        <f>G249</f>
        <v>1384.12</v>
      </c>
      <c r="G250" s="15">
        <f>ROUND(E250*F250,2)</f>
        <v>1384.12</v>
      </c>
    </row>
    <row r="251" spans="1:7" ht="0.95" customHeight="1" x14ac:dyDescent="0.25">
      <c r="A251" s="16"/>
      <c r="B251" s="16"/>
      <c r="C251" s="16"/>
      <c r="D251" s="29"/>
      <c r="E251" s="16"/>
      <c r="F251" s="16"/>
      <c r="G251" s="16"/>
    </row>
    <row r="252" spans="1:7" x14ac:dyDescent="0.25">
      <c r="A252" s="17" t="s">
        <v>403</v>
      </c>
      <c r="B252" s="17" t="s">
        <v>10</v>
      </c>
      <c r="C252" s="17" t="s">
        <v>11</v>
      </c>
      <c r="D252" s="30" t="s">
        <v>404</v>
      </c>
      <c r="E252" s="18">
        <f>E254</f>
        <v>1</v>
      </c>
      <c r="F252" s="18">
        <f>F254</f>
        <v>276.82</v>
      </c>
      <c r="G252" s="18">
        <f>G254</f>
        <v>276.82</v>
      </c>
    </row>
    <row r="253" spans="1:7" x14ac:dyDescent="0.25">
      <c r="A253" s="10" t="s">
        <v>405</v>
      </c>
      <c r="B253" s="11" t="s">
        <v>16</v>
      </c>
      <c r="C253" s="11" t="s">
        <v>22</v>
      </c>
      <c r="D253" s="27" t="s">
        <v>406</v>
      </c>
      <c r="E253" s="12">
        <v>1</v>
      </c>
      <c r="F253" s="12">
        <v>276.82</v>
      </c>
      <c r="G253" s="13">
        <f>ROUND(E253*F253,2)</f>
        <v>276.82</v>
      </c>
    </row>
    <row r="254" spans="1:7" x14ac:dyDescent="0.25">
      <c r="A254" s="14"/>
      <c r="B254" s="14"/>
      <c r="C254" s="14"/>
      <c r="D254" s="28" t="s">
        <v>407</v>
      </c>
      <c r="E254" s="12">
        <v>1</v>
      </c>
      <c r="F254" s="15">
        <f>G253</f>
        <v>276.82</v>
      </c>
      <c r="G254" s="15">
        <f>ROUND(E254*F254,2)</f>
        <v>276.82</v>
      </c>
    </row>
    <row r="255" spans="1:7" ht="0.95" customHeight="1" x14ac:dyDescent="0.25">
      <c r="A255" s="16"/>
      <c r="B255" s="16"/>
      <c r="C255" s="16"/>
      <c r="D255" s="29"/>
      <c r="E255" s="16"/>
      <c r="F255" s="16"/>
      <c r="G255" s="16"/>
    </row>
    <row r="256" spans="1:7" x14ac:dyDescent="0.25">
      <c r="A256" s="17" t="s">
        <v>408</v>
      </c>
      <c r="B256" s="17" t="s">
        <v>10</v>
      </c>
      <c r="C256" s="17" t="s">
        <v>11</v>
      </c>
      <c r="D256" s="30" t="s">
        <v>409</v>
      </c>
      <c r="E256" s="18">
        <f>E261</f>
        <v>1</v>
      </c>
      <c r="F256" s="18">
        <f>F261</f>
        <v>2606.98</v>
      </c>
      <c r="G256" s="18">
        <f>G261</f>
        <v>2606.98</v>
      </c>
    </row>
    <row r="257" spans="1:7" x14ac:dyDescent="0.25">
      <c r="A257" s="10" t="s">
        <v>410</v>
      </c>
      <c r="B257" s="11" t="s">
        <v>16</v>
      </c>
      <c r="C257" s="11" t="s">
        <v>22</v>
      </c>
      <c r="D257" s="27" t="s">
        <v>411</v>
      </c>
      <c r="E257" s="12">
        <v>4</v>
      </c>
      <c r="F257" s="12">
        <v>117.05</v>
      </c>
      <c r="G257" s="13">
        <f>ROUND(E257*F257,2)</f>
        <v>468.2</v>
      </c>
    </row>
    <row r="258" spans="1:7" x14ac:dyDescent="0.25">
      <c r="A258" s="10" t="s">
        <v>412</v>
      </c>
      <c r="B258" s="11" t="s">
        <v>16</v>
      </c>
      <c r="C258" s="11" t="s">
        <v>22</v>
      </c>
      <c r="D258" s="27" t="s">
        <v>413</v>
      </c>
      <c r="E258" s="12">
        <v>1</v>
      </c>
      <c r="F258" s="12">
        <v>1308.31</v>
      </c>
      <c r="G258" s="13">
        <f>ROUND(E258*F258,2)</f>
        <v>1308.31</v>
      </c>
    </row>
    <row r="259" spans="1:7" x14ac:dyDescent="0.25">
      <c r="A259" s="10" t="s">
        <v>414</v>
      </c>
      <c r="B259" s="11" t="s">
        <v>16</v>
      </c>
      <c r="C259" s="11" t="s">
        <v>22</v>
      </c>
      <c r="D259" s="27" t="s">
        <v>415</v>
      </c>
      <c r="E259" s="12">
        <v>1</v>
      </c>
      <c r="F259" s="12">
        <v>553.65</v>
      </c>
      <c r="G259" s="13">
        <f>ROUND(E259*F259,2)</f>
        <v>553.65</v>
      </c>
    </row>
    <row r="260" spans="1:7" x14ac:dyDescent="0.25">
      <c r="A260" s="10" t="s">
        <v>416</v>
      </c>
      <c r="B260" s="11" t="s">
        <v>16</v>
      </c>
      <c r="C260" s="11" t="s">
        <v>22</v>
      </c>
      <c r="D260" s="27" t="s">
        <v>417</v>
      </c>
      <c r="E260" s="12">
        <v>1</v>
      </c>
      <c r="F260" s="12">
        <v>276.82</v>
      </c>
      <c r="G260" s="13">
        <f>ROUND(E260*F260,2)</f>
        <v>276.82</v>
      </c>
    </row>
    <row r="261" spans="1:7" x14ac:dyDescent="0.25">
      <c r="A261" s="14"/>
      <c r="B261" s="14"/>
      <c r="C261" s="14"/>
      <c r="D261" s="28" t="s">
        <v>418</v>
      </c>
      <c r="E261" s="12">
        <v>1</v>
      </c>
      <c r="F261" s="15">
        <f>SUM(G257:G260)</f>
        <v>2606.98</v>
      </c>
      <c r="G261" s="15">
        <f>ROUND(E261*F261,2)</f>
        <v>2606.98</v>
      </c>
    </row>
    <row r="262" spans="1:7" ht="0.95" customHeight="1" x14ac:dyDescent="0.25">
      <c r="A262" s="16"/>
      <c r="B262" s="16"/>
      <c r="C262" s="16"/>
      <c r="D262" s="29"/>
      <c r="E262" s="16"/>
      <c r="F262" s="16"/>
      <c r="G262" s="16"/>
    </row>
    <row r="263" spans="1:7" x14ac:dyDescent="0.25">
      <c r="A263" s="14"/>
      <c r="B263" s="14"/>
      <c r="C263" s="14"/>
      <c r="D263" s="28" t="s">
        <v>419</v>
      </c>
      <c r="E263" s="12">
        <v>1</v>
      </c>
      <c r="F263" s="15">
        <f>G209+G218+G240+G248+G252+G256</f>
        <v>45317.67</v>
      </c>
      <c r="G263" s="15">
        <f>ROUND(E263*F263,2)</f>
        <v>45317.67</v>
      </c>
    </row>
    <row r="264" spans="1:7" ht="0.95" customHeight="1" x14ac:dyDescent="0.25">
      <c r="A264" s="16"/>
      <c r="B264" s="16"/>
      <c r="C264" s="16"/>
      <c r="D264" s="29"/>
      <c r="E264" s="16"/>
      <c r="F264" s="16"/>
      <c r="G264" s="16"/>
    </row>
    <row r="265" spans="1:7" x14ac:dyDescent="0.25">
      <c r="A265" s="8" t="s">
        <v>420</v>
      </c>
      <c r="B265" s="8" t="s">
        <v>10</v>
      </c>
      <c r="C265" s="8" t="s">
        <v>11</v>
      </c>
      <c r="D265" s="26" t="s">
        <v>421</v>
      </c>
      <c r="E265" s="9">
        <f>E285</f>
        <v>1</v>
      </c>
      <c r="F265" s="9">
        <f>F285</f>
        <v>27181.38</v>
      </c>
      <c r="G265" s="9">
        <f>G285</f>
        <v>27181.38</v>
      </c>
    </row>
    <row r="266" spans="1:7" x14ac:dyDescent="0.25">
      <c r="A266" s="17" t="s">
        <v>422</v>
      </c>
      <c r="B266" s="17" t="s">
        <v>10</v>
      </c>
      <c r="C266" s="17" t="s">
        <v>11</v>
      </c>
      <c r="D266" s="30" t="s">
        <v>423</v>
      </c>
      <c r="E266" s="18">
        <f>E271</f>
        <v>1</v>
      </c>
      <c r="F266" s="18">
        <f>F271</f>
        <v>11536.35</v>
      </c>
      <c r="G266" s="18">
        <f>G271</f>
        <v>11536.35</v>
      </c>
    </row>
    <row r="267" spans="1:7" x14ac:dyDescent="0.25">
      <c r="A267" s="10" t="s">
        <v>424</v>
      </c>
      <c r="B267" s="11" t="s">
        <v>16</v>
      </c>
      <c r="C267" s="11" t="s">
        <v>22</v>
      </c>
      <c r="D267" s="27" t="s">
        <v>425</v>
      </c>
      <c r="E267" s="12">
        <v>2</v>
      </c>
      <c r="F267" s="12">
        <v>4205.46</v>
      </c>
      <c r="G267" s="13">
        <f>ROUND(E267*F267,2)</f>
        <v>8410.92</v>
      </c>
    </row>
    <row r="268" spans="1:7" x14ac:dyDescent="0.25">
      <c r="A268" s="10" t="s">
        <v>426</v>
      </c>
      <c r="B268" s="11" t="s">
        <v>16</v>
      </c>
      <c r="C268" s="11" t="s">
        <v>22</v>
      </c>
      <c r="D268" s="27" t="s">
        <v>427</v>
      </c>
      <c r="E268" s="12">
        <v>1</v>
      </c>
      <c r="F268" s="12">
        <v>1810.51</v>
      </c>
      <c r="G268" s="13">
        <f>ROUND(E268*F268,2)</f>
        <v>1810.51</v>
      </c>
    </row>
    <row r="269" spans="1:7" x14ac:dyDescent="0.25">
      <c r="A269" s="10" t="s">
        <v>428</v>
      </c>
      <c r="B269" s="11" t="s">
        <v>16</v>
      </c>
      <c r="C269" s="11" t="s">
        <v>22</v>
      </c>
      <c r="D269" s="27" t="s">
        <v>429</v>
      </c>
      <c r="E269" s="12">
        <v>1</v>
      </c>
      <c r="F269" s="12">
        <v>276.82</v>
      </c>
      <c r="G269" s="13">
        <f>ROUND(E269*F269,2)</f>
        <v>276.82</v>
      </c>
    </row>
    <row r="270" spans="1:7" x14ac:dyDescent="0.25">
      <c r="A270" s="10" t="s">
        <v>430</v>
      </c>
      <c r="B270" s="11" t="s">
        <v>16</v>
      </c>
      <c r="C270" s="11" t="s">
        <v>22</v>
      </c>
      <c r="D270" s="27" t="s">
        <v>431</v>
      </c>
      <c r="E270" s="12">
        <v>1</v>
      </c>
      <c r="F270" s="12">
        <v>1038.0999999999999</v>
      </c>
      <c r="G270" s="13">
        <f>ROUND(E270*F270,2)</f>
        <v>1038.0999999999999</v>
      </c>
    </row>
    <row r="271" spans="1:7" x14ac:dyDescent="0.25">
      <c r="A271" s="14"/>
      <c r="B271" s="14"/>
      <c r="C271" s="14"/>
      <c r="D271" s="28" t="s">
        <v>432</v>
      </c>
      <c r="E271" s="12">
        <v>1</v>
      </c>
      <c r="F271" s="15">
        <f>SUM(G267:G270)</f>
        <v>11536.35</v>
      </c>
      <c r="G271" s="15">
        <f>ROUND(E271*F271,2)</f>
        <v>11536.35</v>
      </c>
    </row>
    <row r="272" spans="1:7" ht="0.95" customHeight="1" x14ac:dyDescent="0.25">
      <c r="A272" s="16"/>
      <c r="B272" s="16"/>
      <c r="C272" s="16"/>
      <c r="D272" s="29"/>
      <c r="E272" s="16"/>
      <c r="F272" s="16"/>
      <c r="G272" s="16"/>
    </row>
    <row r="273" spans="1:7" x14ac:dyDescent="0.25">
      <c r="A273" s="17" t="s">
        <v>433</v>
      </c>
      <c r="B273" s="17" t="s">
        <v>10</v>
      </c>
      <c r="C273" s="17" t="s">
        <v>11</v>
      </c>
      <c r="D273" s="30" t="s">
        <v>434</v>
      </c>
      <c r="E273" s="18">
        <f>E283</f>
        <v>1</v>
      </c>
      <c r="F273" s="18">
        <f>F283</f>
        <v>15645.03</v>
      </c>
      <c r="G273" s="18">
        <f>G283</f>
        <v>15645.03</v>
      </c>
    </row>
    <row r="274" spans="1:7" ht="22.5" x14ac:dyDescent="0.25">
      <c r="A274" s="10" t="s">
        <v>435</v>
      </c>
      <c r="B274" s="11" t="s">
        <v>16</v>
      </c>
      <c r="C274" s="11" t="s">
        <v>17</v>
      </c>
      <c r="D274" s="27" t="s">
        <v>436</v>
      </c>
      <c r="E274" s="12">
        <v>6</v>
      </c>
      <c r="F274" s="12">
        <v>346.11</v>
      </c>
      <c r="G274" s="13">
        <f>ROUND(E274*F274,2)</f>
        <v>2076.66</v>
      </c>
    </row>
    <row r="275" spans="1:7" ht="22.5" x14ac:dyDescent="0.25">
      <c r="A275" s="10" t="s">
        <v>437</v>
      </c>
      <c r="B275" s="11" t="s">
        <v>16</v>
      </c>
      <c r="C275" s="11" t="s">
        <v>17</v>
      </c>
      <c r="D275" s="27" t="s">
        <v>438</v>
      </c>
      <c r="E275" s="12">
        <v>11</v>
      </c>
      <c r="F275" s="12">
        <v>252.95</v>
      </c>
      <c r="G275" s="13">
        <f>ROUND(E275*F275,2)</f>
        <v>2782.45</v>
      </c>
    </row>
    <row r="276" spans="1:7" x14ac:dyDescent="0.25">
      <c r="A276" s="10" t="s">
        <v>439</v>
      </c>
      <c r="B276" s="11" t="s">
        <v>16</v>
      </c>
      <c r="C276" s="11" t="s">
        <v>17</v>
      </c>
      <c r="D276" s="27" t="s">
        <v>440</v>
      </c>
      <c r="E276" s="12">
        <v>23.88</v>
      </c>
      <c r="F276" s="12">
        <v>137.94</v>
      </c>
      <c r="G276" s="13">
        <f>ROUND(E276*F276,2)</f>
        <v>3294.01</v>
      </c>
    </row>
    <row r="277" spans="1:7" x14ac:dyDescent="0.25">
      <c r="A277" s="10" t="s">
        <v>441</v>
      </c>
      <c r="B277" s="11" t="s">
        <v>16</v>
      </c>
      <c r="C277" s="11" t="s">
        <v>17</v>
      </c>
      <c r="D277" s="27" t="s">
        <v>442</v>
      </c>
      <c r="E277" s="12">
        <v>21.38</v>
      </c>
      <c r="F277" s="12">
        <v>98.28</v>
      </c>
      <c r="G277" s="13">
        <f>ROUND(E277*F277,2)</f>
        <v>2101.23</v>
      </c>
    </row>
    <row r="278" spans="1:7" x14ac:dyDescent="0.25">
      <c r="A278" s="10" t="s">
        <v>443</v>
      </c>
      <c r="B278" s="11" t="s">
        <v>16</v>
      </c>
      <c r="C278" s="11" t="s">
        <v>22</v>
      </c>
      <c r="D278" s="27" t="s">
        <v>444</v>
      </c>
      <c r="E278" s="12">
        <v>1</v>
      </c>
      <c r="F278" s="12">
        <v>1653.76</v>
      </c>
      <c r="G278" s="13">
        <f>ROUND(E278*F278,2)</f>
        <v>1653.76</v>
      </c>
    </row>
    <row r="279" spans="1:7" x14ac:dyDescent="0.25">
      <c r="A279" s="10" t="s">
        <v>445</v>
      </c>
      <c r="B279" s="11" t="s">
        <v>16</v>
      </c>
      <c r="C279" s="11" t="s">
        <v>22</v>
      </c>
      <c r="D279" s="27" t="s">
        <v>446</v>
      </c>
      <c r="E279" s="12">
        <v>1</v>
      </c>
      <c r="F279" s="12">
        <v>2020.35</v>
      </c>
      <c r="G279" s="13">
        <f>ROUND(E279*F279,2)</f>
        <v>2020.35</v>
      </c>
    </row>
    <row r="280" spans="1:7" x14ac:dyDescent="0.25">
      <c r="A280" s="10" t="s">
        <v>447</v>
      </c>
      <c r="B280" s="11" t="s">
        <v>16</v>
      </c>
      <c r="C280" s="11" t="s">
        <v>71</v>
      </c>
      <c r="D280" s="27" t="s">
        <v>448</v>
      </c>
      <c r="E280" s="12">
        <v>56</v>
      </c>
      <c r="F280" s="12">
        <v>19.420000000000002</v>
      </c>
      <c r="G280" s="13">
        <f>ROUND(E280*F280,2)</f>
        <v>1087.52</v>
      </c>
    </row>
    <row r="281" spans="1:7" x14ac:dyDescent="0.25">
      <c r="A281" s="10" t="s">
        <v>449</v>
      </c>
      <c r="B281" s="11" t="s">
        <v>16</v>
      </c>
      <c r="C281" s="11" t="s">
        <v>22</v>
      </c>
      <c r="D281" s="27" t="s">
        <v>450</v>
      </c>
      <c r="E281" s="12">
        <v>1</v>
      </c>
      <c r="F281" s="12">
        <v>380.64</v>
      </c>
      <c r="G281" s="13">
        <f>ROUND(E281*F281,2)</f>
        <v>380.64</v>
      </c>
    </row>
    <row r="282" spans="1:7" x14ac:dyDescent="0.25">
      <c r="A282" s="10" t="s">
        <v>451</v>
      </c>
      <c r="B282" s="11" t="s">
        <v>16</v>
      </c>
      <c r="C282" s="11" t="s">
        <v>22</v>
      </c>
      <c r="D282" s="27" t="s">
        <v>452</v>
      </c>
      <c r="E282" s="12">
        <v>1</v>
      </c>
      <c r="F282" s="12">
        <v>248.41</v>
      </c>
      <c r="G282" s="13">
        <f>ROUND(E282*F282,2)</f>
        <v>248.41</v>
      </c>
    </row>
    <row r="283" spans="1:7" x14ac:dyDescent="0.25">
      <c r="A283" s="14"/>
      <c r="B283" s="14"/>
      <c r="C283" s="14"/>
      <c r="D283" s="28" t="s">
        <v>453</v>
      </c>
      <c r="E283" s="12">
        <v>1</v>
      </c>
      <c r="F283" s="15">
        <f>SUM(G274:G282)</f>
        <v>15645.03</v>
      </c>
      <c r="G283" s="15">
        <f>ROUND(E283*F283,2)</f>
        <v>15645.03</v>
      </c>
    </row>
    <row r="284" spans="1:7" ht="0.95" customHeight="1" x14ac:dyDescent="0.25">
      <c r="A284" s="16"/>
      <c r="B284" s="16"/>
      <c r="C284" s="16"/>
      <c r="D284" s="29"/>
      <c r="E284" s="16"/>
      <c r="F284" s="16"/>
      <c r="G284" s="16"/>
    </row>
    <row r="285" spans="1:7" x14ac:dyDescent="0.25">
      <c r="A285" s="14"/>
      <c r="B285" s="14"/>
      <c r="C285" s="14"/>
      <c r="D285" s="28" t="s">
        <v>454</v>
      </c>
      <c r="E285" s="12">
        <v>1</v>
      </c>
      <c r="F285" s="15">
        <f>G266+G273</f>
        <v>27181.38</v>
      </c>
      <c r="G285" s="15">
        <f>ROUND(E285*F285,2)</f>
        <v>27181.38</v>
      </c>
    </row>
    <row r="286" spans="1:7" ht="0.95" customHeight="1" x14ac:dyDescent="0.25">
      <c r="A286" s="16"/>
      <c r="B286" s="16"/>
      <c r="C286" s="16"/>
      <c r="D286" s="29"/>
      <c r="E286" s="16"/>
      <c r="F286" s="16"/>
      <c r="G286" s="16"/>
    </row>
    <row r="287" spans="1:7" x14ac:dyDescent="0.25">
      <c r="A287" s="14"/>
      <c r="B287" s="14"/>
      <c r="C287" s="14"/>
      <c r="D287" s="28" t="s">
        <v>455</v>
      </c>
      <c r="E287" s="21">
        <v>1</v>
      </c>
      <c r="F287" s="15">
        <f>G135+G174+G208+G265</f>
        <v>118624.17</v>
      </c>
      <c r="G287" s="15">
        <f>ROUND(E287*F287,2)</f>
        <v>118624.17</v>
      </c>
    </row>
    <row r="288" spans="1:7" ht="0.95" customHeight="1" x14ac:dyDescent="0.25">
      <c r="A288" s="16"/>
      <c r="B288" s="16"/>
      <c r="C288" s="16"/>
      <c r="D288" s="29"/>
      <c r="E288" s="16"/>
      <c r="F288" s="16"/>
      <c r="G288" s="16"/>
    </row>
    <row r="289" spans="1:7" x14ac:dyDescent="0.25">
      <c r="A289" s="5" t="s">
        <v>456</v>
      </c>
      <c r="B289" s="5" t="s">
        <v>10</v>
      </c>
      <c r="C289" s="5" t="s">
        <v>11</v>
      </c>
      <c r="D289" s="25" t="s">
        <v>457</v>
      </c>
      <c r="E289" s="6">
        <f>E313</f>
        <v>1</v>
      </c>
      <c r="F289" s="7">
        <f>F313</f>
        <v>0</v>
      </c>
      <c r="G289" s="7">
        <f>G313</f>
        <v>0</v>
      </c>
    </row>
    <row r="290" spans="1:7" x14ac:dyDescent="0.25">
      <c r="A290" s="8" t="s">
        <v>458</v>
      </c>
      <c r="B290" s="8" t="s">
        <v>10</v>
      </c>
      <c r="C290" s="8" t="s">
        <v>11</v>
      </c>
      <c r="D290" s="26" t="s">
        <v>459</v>
      </c>
      <c r="E290" s="9">
        <f>E299</f>
        <v>1</v>
      </c>
      <c r="F290" s="9">
        <f>F299</f>
        <v>0</v>
      </c>
      <c r="G290" s="9">
        <f>G299</f>
        <v>0</v>
      </c>
    </row>
    <row r="291" spans="1:7" x14ac:dyDescent="0.25">
      <c r="A291" s="10" t="s">
        <v>460</v>
      </c>
      <c r="B291" s="11" t="s">
        <v>16</v>
      </c>
      <c r="C291" s="11" t="s">
        <v>461</v>
      </c>
      <c r="D291" s="27" t="s">
        <v>462</v>
      </c>
      <c r="E291" s="12">
        <v>0</v>
      </c>
      <c r="F291" s="12">
        <v>0</v>
      </c>
      <c r="G291" s="13">
        <f>ROUND(E291*F291,2)</f>
        <v>0</v>
      </c>
    </row>
    <row r="292" spans="1:7" x14ac:dyDescent="0.25">
      <c r="A292" s="10" t="s">
        <v>463</v>
      </c>
      <c r="B292" s="11" t="s">
        <v>16</v>
      </c>
      <c r="C292" s="11" t="s">
        <v>464</v>
      </c>
      <c r="D292" s="27" t="s">
        <v>465</v>
      </c>
      <c r="E292" s="12">
        <v>1</v>
      </c>
      <c r="F292" s="12">
        <v>0</v>
      </c>
      <c r="G292" s="13">
        <f>ROUND(E292*F292,2)</f>
        <v>0</v>
      </c>
    </row>
    <row r="293" spans="1:7" x14ac:dyDescent="0.25">
      <c r="A293" s="10" t="s">
        <v>466</v>
      </c>
      <c r="B293" s="11" t="s">
        <v>16</v>
      </c>
      <c r="C293" s="11" t="s">
        <v>464</v>
      </c>
      <c r="D293" s="27" t="s">
        <v>467</v>
      </c>
      <c r="E293" s="12">
        <v>1</v>
      </c>
      <c r="F293" s="12">
        <v>0</v>
      </c>
      <c r="G293" s="13">
        <f>ROUND(E293*F293,2)</f>
        <v>0</v>
      </c>
    </row>
    <row r="294" spans="1:7" x14ac:dyDescent="0.25">
      <c r="A294" s="10" t="s">
        <v>468</v>
      </c>
      <c r="B294" s="11" t="s">
        <v>16</v>
      </c>
      <c r="C294" s="11" t="s">
        <v>464</v>
      </c>
      <c r="D294" s="27" t="s">
        <v>469</v>
      </c>
      <c r="E294" s="12">
        <v>1</v>
      </c>
      <c r="F294" s="12">
        <v>0</v>
      </c>
      <c r="G294" s="13">
        <f>ROUND(E294*F294,2)</f>
        <v>0</v>
      </c>
    </row>
    <row r="295" spans="1:7" x14ac:dyDescent="0.25">
      <c r="A295" s="10" t="s">
        <v>470</v>
      </c>
      <c r="B295" s="11" t="s">
        <v>16</v>
      </c>
      <c r="C295" s="11" t="s">
        <v>464</v>
      </c>
      <c r="D295" s="27" t="s">
        <v>471</v>
      </c>
      <c r="E295" s="12">
        <v>1</v>
      </c>
      <c r="F295" s="12">
        <v>0</v>
      </c>
      <c r="G295" s="13">
        <f>ROUND(E295*F295,2)</f>
        <v>0</v>
      </c>
    </row>
    <row r="296" spans="1:7" x14ac:dyDescent="0.25">
      <c r="A296" s="10" t="s">
        <v>472</v>
      </c>
      <c r="B296" s="11" t="s">
        <v>16</v>
      </c>
      <c r="C296" s="11" t="s">
        <v>464</v>
      </c>
      <c r="D296" s="27" t="s">
        <v>473</v>
      </c>
      <c r="E296" s="12">
        <v>1</v>
      </c>
      <c r="F296" s="12">
        <v>0</v>
      </c>
      <c r="G296" s="13">
        <f>ROUND(E296*F296,2)</f>
        <v>0</v>
      </c>
    </row>
    <row r="297" spans="1:7" x14ac:dyDescent="0.25">
      <c r="A297" s="10" t="s">
        <v>474</v>
      </c>
      <c r="B297" s="11" t="s">
        <v>16</v>
      </c>
      <c r="C297" s="11" t="s">
        <v>464</v>
      </c>
      <c r="D297" s="27" t="s">
        <v>475</v>
      </c>
      <c r="E297" s="12">
        <v>1</v>
      </c>
      <c r="F297" s="12">
        <v>0</v>
      </c>
      <c r="G297" s="13">
        <f>ROUND(E297*F297,2)</f>
        <v>0</v>
      </c>
    </row>
    <row r="298" spans="1:7" x14ac:dyDescent="0.25">
      <c r="A298" s="10" t="s">
        <v>476</v>
      </c>
      <c r="B298" s="11" t="s">
        <v>16</v>
      </c>
      <c r="C298" s="11" t="s">
        <v>464</v>
      </c>
      <c r="D298" s="27" t="s">
        <v>477</v>
      </c>
      <c r="E298" s="12">
        <v>1</v>
      </c>
      <c r="F298" s="12">
        <v>0</v>
      </c>
      <c r="G298" s="13">
        <f>ROUND(E298*F298,2)</f>
        <v>0</v>
      </c>
    </row>
    <row r="299" spans="1:7" x14ac:dyDescent="0.25">
      <c r="A299" s="14"/>
      <c r="B299" s="14"/>
      <c r="C299" s="14"/>
      <c r="D299" s="28" t="s">
        <v>478</v>
      </c>
      <c r="E299" s="12">
        <v>1</v>
      </c>
      <c r="F299" s="15">
        <f>SUM(G291:G298)</f>
        <v>0</v>
      </c>
      <c r="G299" s="15">
        <f>ROUND(E299*F299,2)</f>
        <v>0</v>
      </c>
    </row>
    <row r="300" spans="1:7" ht="0.95" customHeight="1" x14ac:dyDescent="0.25">
      <c r="A300" s="16"/>
      <c r="B300" s="16"/>
      <c r="C300" s="16"/>
      <c r="D300" s="29"/>
      <c r="E300" s="16"/>
      <c r="F300" s="16"/>
      <c r="G300" s="16"/>
    </row>
    <row r="301" spans="1:7" x14ac:dyDescent="0.25">
      <c r="A301" s="8" t="s">
        <v>479</v>
      </c>
      <c r="B301" s="8" t="s">
        <v>10</v>
      </c>
      <c r="C301" s="8" t="s">
        <v>11</v>
      </c>
      <c r="D301" s="26" t="s">
        <v>480</v>
      </c>
      <c r="E301" s="9">
        <f>E311</f>
        <v>1</v>
      </c>
      <c r="F301" s="9">
        <f>F311</f>
        <v>0</v>
      </c>
      <c r="G301" s="9">
        <f>G311</f>
        <v>0</v>
      </c>
    </row>
    <row r="302" spans="1:7" x14ac:dyDescent="0.25">
      <c r="A302" s="10" t="s">
        <v>481</v>
      </c>
      <c r="B302" s="11" t="s">
        <v>16</v>
      </c>
      <c r="C302" s="11" t="s">
        <v>22</v>
      </c>
      <c r="D302" s="27" t="s">
        <v>482</v>
      </c>
      <c r="E302" s="12">
        <v>1</v>
      </c>
      <c r="F302" s="12">
        <v>0</v>
      </c>
      <c r="G302" s="13">
        <f>ROUND(E302*F302,2)</f>
        <v>0</v>
      </c>
    </row>
    <row r="303" spans="1:7" x14ac:dyDescent="0.25">
      <c r="A303" s="10" t="s">
        <v>483</v>
      </c>
      <c r="B303" s="11" t="s">
        <v>16</v>
      </c>
      <c r="C303" s="11" t="s">
        <v>22</v>
      </c>
      <c r="D303" s="27" t="s">
        <v>484</v>
      </c>
      <c r="E303" s="12">
        <v>2</v>
      </c>
      <c r="F303" s="12">
        <v>0</v>
      </c>
      <c r="G303" s="13">
        <f>ROUND(E303*F303,2)</f>
        <v>0</v>
      </c>
    </row>
    <row r="304" spans="1:7" x14ac:dyDescent="0.25">
      <c r="A304" s="10" t="s">
        <v>485</v>
      </c>
      <c r="B304" s="11" t="s">
        <v>16</v>
      </c>
      <c r="C304" s="11" t="s">
        <v>22</v>
      </c>
      <c r="D304" s="27" t="s">
        <v>486</v>
      </c>
      <c r="E304" s="12">
        <v>1</v>
      </c>
      <c r="F304" s="12">
        <v>0</v>
      </c>
      <c r="G304" s="13">
        <f>ROUND(E304*F304,2)</f>
        <v>0</v>
      </c>
    </row>
    <row r="305" spans="1:7" x14ac:dyDescent="0.25">
      <c r="A305" s="10" t="s">
        <v>487</v>
      </c>
      <c r="B305" s="11" t="s">
        <v>16</v>
      </c>
      <c r="C305" s="11" t="s">
        <v>22</v>
      </c>
      <c r="D305" s="27" t="s">
        <v>488</v>
      </c>
      <c r="E305" s="12">
        <v>1</v>
      </c>
      <c r="F305" s="12">
        <v>0</v>
      </c>
      <c r="G305" s="13">
        <f>ROUND(E305*F305,2)</f>
        <v>0</v>
      </c>
    </row>
    <row r="306" spans="1:7" x14ac:dyDescent="0.25">
      <c r="A306" s="10" t="s">
        <v>489</v>
      </c>
      <c r="B306" s="11" t="s">
        <v>16</v>
      </c>
      <c r="C306" s="11" t="s">
        <v>22</v>
      </c>
      <c r="D306" s="27" t="s">
        <v>490</v>
      </c>
      <c r="E306" s="12">
        <v>2</v>
      </c>
      <c r="F306" s="12">
        <v>0</v>
      </c>
      <c r="G306" s="13">
        <f>ROUND(E306*F306,2)</f>
        <v>0</v>
      </c>
    </row>
    <row r="307" spans="1:7" x14ac:dyDescent="0.25">
      <c r="A307" s="10" t="s">
        <v>491</v>
      </c>
      <c r="B307" s="11" t="s">
        <v>16</v>
      </c>
      <c r="C307" s="11" t="s">
        <v>22</v>
      </c>
      <c r="D307" s="27" t="s">
        <v>492</v>
      </c>
      <c r="E307" s="12">
        <v>1</v>
      </c>
      <c r="F307" s="12">
        <v>0</v>
      </c>
      <c r="G307" s="13">
        <f>ROUND(E307*F307,2)</f>
        <v>0</v>
      </c>
    </row>
    <row r="308" spans="1:7" x14ac:dyDescent="0.25">
      <c r="A308" s="10" t="s">
        <v>493</v>
      </c>
      <c r="B308" s="11" t="s">
        <v>16</v>
      </c>
      <c r="C308" s="11" t="s">
        <v>22</v>
      </c>
      <c r="D308" s="27" t="s">
        <v>494</v>
      </c>
      <c r="E308" s="12">
        <v>1</v>
      </c>
      <c r="F308" s="12">
        <v>0</v>
      </c>
      <c r="G308" s="13">
        <f>ROUND(E308*F308,2)</f>
        <v>0</v>
      </c>
    </row>
    <row r="309" spans="1:7" x14ac:dyDescent="0.25">
      <c r="A309" s="10" t="s">
        <v>495</v>
      </c>
      <c r="B309" s="11" t="s">
        <v>16</v>
      </c>
      <c r="C309" s="11" t="s">
        <v>22</v>
      </c>
      <c r="D309" s="27" t="s">
        <v>496</v>
      </c>
      <c r="E309" s="12">
        <v>1</v>
      </c>
      <c r="F309" s="12">
        <v>0</v>
      </c>
      <c r="G309" s="13">
        <f>ROUND(E309*F309,2)</f>
        <v>0</v>
      </c>
    </row>
    <row r="310" spans="1:7" x14ac:dyDescent="0.25">
      <c r="A310" s="10" t="s">
        <v>497</v>
      </c>
      <c r="B310" s="11" t="s">
        <v>16</v>
      </c>
      <c r="C310" s="11" t="s">
        <v>22</v>
      </c>
      <c r="D310" s="27" t="s">
        <v>498</v>
      </c>
      <c r="E310" s="12">
        <v>10</v>
      </c>
      <c r="F310" s="12">
        <v>0</v>
      </c>
      <c r="G310" s="13">
        <f>ROUND(E310*F310,2)</f>
        <v>0</v>
      </c>
    </row>
    <row r="311" spans="1:7" x14ac:dyDescent="0.25">
      <c r="A311" s="14"/>
      <c r="B311" s="14"/>
      <c r="C311" s="14"/>
      <c r="D311" s="28" t="s">
        <v>499</v>
      </c>
      <c r="E311" s="12">
        <v>1</v>
      </c>
      <c r="F311" s="15">
        <f>SUM(G302:G310)</f>
        <v>0</v>
      </c>
      <c r="G311" s="15">
        <f>ROUND(E311*F311,2)</f>
        <v>0</v>
      </c>
    </row>
    <row r="312" spans="1:7" ht="0.95" customHeight="1" x14ac:dyDescent="0.25">
      <c r="A312" s="16"/>
      <c r="B312" s="16"/>
      <c r="C312" s="16"/>
      <c r="D312" s="29"/>
      <c r="E312" s="16"/>
      <c r="F312" s="16"/>
      <c r="G312" s="16"/>
    </row>
    <row r="313" spans="1:7" x14ac:dyDescent="0.25">
      <c r="A313" s="14"/>
      <c r="B313" s="14"/>
      <c r="C313" s="14"/>
      <c r="D313" s="28" t="s">
        <v>500</v>
      </c>
      <c r="E313" s="21">
        <v>1</v>
      </c>
      <c r="F313" s="15">
        <f>G290+G301</f>
        <v>0</v>
      </c>
      <c r="G313" s="15">
        <f>ROUND(E313*F313,2)</f>
        <v>0</v>
      </c>
    </row>
    <row r="314" spans="1:7" ht="0.95" customHeight="1" x14ac:dyDescent="0.25">
      <c r="A314" s="16"/>
      <c r="B314" s="16"/>
      <c r="C314" s="16"/>
      <c r="D314" s="29"/>
      <c r="E314" s="16"/>
      <c r="F314" s="16"/>
      <c r="G314" s="16"/>
    </row>
    <row r="315" spans="1:7" x14ac:dyDescent="0.25">
      <c r="A315" s="5" t="s">
        <v>501</v>
      </c>
      <c r="B315" s="5" t="s">
        <v>10</v>
      </c>
      <c r="C315" s="5" t="s">
        <v>11</v>
      </c>
      <c r="D315" s="25" t="s">
        <v>502</v>
      </c>
      <c r="E315" s="6">
        <f>E317</f>
        <v>1</v>
      </c>
      <c r="F315" s="7">
        <f>F317</f>
        <v>1637.95</v>
      </c>
      <c r="G315" s="7">
        <f>G317</f>
        <v>1637.95</v>
      </c>
    </row>
    <row r="316" spans="1:7" x14ac:dyDescent="0.25">
      <c r="A316" s="10" t="s">
        <v>503</v>
      </c>
      <c r="B316" s="11" t="s">
        <v>16</v>
      </c>
      <c r="C316" s="11" t="s">
        <v>461</v>
      </c>
      <c r="D316" s="27" t="s">
        <v>504</v>
      </c>
      <c r="E316" s="12">
        <v>1</v>
      </c>
      <c r="F316" s="12">
        <v>1637.95</v>
      </c>
      <c r="G316" s="13">
        <f>ROUND(E316*F316,2)</f>
        <v>1637.95</v>
      </c>
    </row>
    <row r="317" spans="1:7" x14ac:dyDescent="0.25">
      <c r="A317" s="14"/>
      <c r="B317" s="14"/>
      <c r="C317" s="14"/>
      <c r="D317" s="28" t="s">
        <v>505</v>
      </c>
      <c r="E317" s="21">
        <v>1</v>
      </c>
      <c r="F317" s="15">
        <f>G316</f>
        <v>1637.95</v>
      </c>
      <c r="G317" s="15">
        <f>ROUND(E317*F317,2)</f>
        <v>1637.95</v>
      </c>
    </row>
    <row r="318" spans="1:7" ht="0.95" customHeight="1" x14ac:dyDescent="0.25">
      <c r="A318" s="16"/>
      <c r="B318" s="16"/>
      <c r="C318" s="16"/>
      <c r="D318" s="29"/>
      <c r="E318" s="16"/>
      <c r="F318" s="16"/>
      <c r="G318" s="16"/>
    </row>
    <row r="319" spans="1:7" x14ac:dyDescent="0.25">
      <c r="A319" s="5" t="s">
        <v>506</v>
      </c>
      <c r="B319" s="5" t="s">
        <v>10</v>
      </c>
      <c r="C319" s="5" t="s">
        <v>11</v>
      </c>
      <c r="D319" s="25" t="s">
        <v>507</v>
      </c>
      <c r="E319" s="6">
        <f>E321</f>
        <v>1</v>
      </c>
      <c r="F319" s="7">
        <f>F321</f>
        <v>1910.08</v>
      </c>
      <c r="G319" s="7">
        <f>G321</f>
        <v>1910.08</v>
      </c>
    </row>
    <row r="320" spans="1:7" x14ac:dyDescent="0.25">
      <c r="A320" s="10" t="s">
        <v>508</v>
      </c>
      <c r="B320" s="11" t="s">
        <v>16</v>
      </c>
      <c r="C320" s="11" t="s">
        <v>461</v>
      </c>
      <c r="D320" s="27" t="s">
        <v>509</v>
      </c>
      <c r="E320" s="12">
        <v>1</v>
      </c>
      <c r="F320" s="12">
        <v>1910.08</v>
      </c>
      <c r="G320" s="13">
        <f>ROUND(E320*F320,2)</f>
        <v>1910.08</v>
      </c>
    </row>
    <row r="321" spans="1:7" x14ac:dyDescent="0.25">
      <c r="A321" s="14"/>
      <c r="B321" s="14"/>
      <c r="C321" s="14"/>
      <c r="D321" s="28" t="s">
        <v>510</v>
      </c>
      <c r="E321" s="21">
        <v>1</v>
      </c>
      <c r="F321" s="15">
        <f>G320</f>
        <v>1910.08</v>
      </c>
      <c r="G321" s="15">
        <f>ROUND(E321*F321,2)</f>
        <v>1910.08</v>
      </c>
    </row>
    <row r="322" spans="1:7" ht="0.95" customHeight="1" x14ac:dyDescent="0.25">
      <c r="A322" s="16"/>
      <c r="B322" s="16"/>
      <c r="C322" s="16"/>
      <c r="D322" s="29"/>
      <c r="E322" s="16"/>
      <c r="F322" s="16"/>
      <c r="G322" s="16"/>
    </row>
    <row r="323" spans="1:7" ht="22.5" x14ac:dyDescent="0.25">
      <c r="A323" s="5" t="s">
        <v>511</v>
      </c>
      <c r="B323" s="5" t="s">
        <v>10</v>
      </c>
      <c r="C323" s="5" t="s">
        <v>11</v>
      </c>
      <c r="D323" s="25" t="s">
        <v>512</v>
      </c>
      <c r="E323" s="22">
        <v>1</v>
      </c>
      <c r="F323" s="23">
        <v>0</v>
      </c>
      <c r="G323" s="7">
        <f>ROUND(E323*F323,2)</f>
        <v>0</v>
      </c>
    </row>
    <row r="324" spans="1:7" x14ac:dyDescent="0.25">
      <c r="A324" s="14"/>
      <c r="B324" s="14"/>
      <c r="C324" s="14"/>
      <c r="D324" s="28" t="s">
        <v>513</v>
      </c>
      <c r="E324" s="21">
        <v>1</v>
      </c>
      <c r="F324" s="15">
        <f>G4+G134+G289+G315+G319+G323</f>
        <v>306649.23</v>
      </c>
      <c r="G324" s="15">
        <f>ROUND(E324*F324,2)</f>
        <v>306649.23</v>
      </c>
    </row>
    <row r="325" spans="1:7" ht="0.95" customHeight="1" x14ac:dyDescent="0.25">
      <c r="A325" s="16"/>
      <c r="B325" s="16"/>
      <c r="C325" s="16"/>
      <c r="D325" s="29"/>
      <c r="E325" s="16"/>
      <c r="F325" s="16"/>
      <c r="G325" s="16"/>
    </row>
  </sheetData>
  <dataValidations count="1">
    <dataValidation type="list" allowBlank="1" showInputMessage="1" showErrorMessage="1" sqref="B4:B325" xr:uid="{2B408C17-AC0A-4B8C-9F6F-FE35628ABE98}">
      <formula1>"Capítulo,Partida,Mano de obra,Maquinaria,Material,Otros,Tarea,"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Ruiz Luque | Tailor.</dc:creator>
  <cp:lastModifiedBy>Pablo Ruiz Luque | Tailor.</cp:lastModifiedBy>
  <dcterms:created xsi:type="dcterms:W3CDTF">2026-01-15T18:17:55Z</dcterms:created>
  <dcterms:modified xsi:type="dcterms:W3CDTF">2026-01-15T18:18:31Z</dcterms:modified>
</cp:coreProperties>
</file>