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reactivaimplantaciones-my.sharepoint.com/personal/admin_reactivaimplantaciones_onmicrosoft_com/Documents/Reactiva/ON VENTAS/EROSKI CITY/PRESUPUESTO VENTA/"/>
    </mc:Choice>
  </mc:AlternateContent>
  <xr:revisionPtr revIDLastSave="0" documentId="8_{FFC5AEAE-2710-4699-BF76-7FBBE48925AF}" xr6:coauthVersionLast="47" xr6:coauthVersionMax="47" xr10:uidLastSave="{00000000-0000-0000-0000-000000000000}"/>
  <bookViews>
    <workbookView xWindow="-110" yWindow="-110" windowWidth="19420" windowHeight="10300" xr2:uid="{3FC48887-C7D1-4CE8-8028-0083BDF262D1}"/>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5" i="1" l="1"/>
  <c r="F495" i="1"/>
  <c r="G490" i="1"/>
  <c r="G493" i="1"/>
  <c r="E490" i="1"/>
  <c r="F490" i="1"/>
  <c r="F493" i="1"/>
  <c r="G491" i="1"/>
  <c r="G485" i="1"/>
  <c r="G488" i="1"/>
  <c r="E485" i="1"/>
  <c r="F485" i="1"/>
  <c r="F488" i="1"/>
  <c r="G486" i="1"/>
  <c r="G442" i="1"/>
  <c r="G483" i="1"/>
  <c r="E442" i="1"/>
  <c r="F442" i="1"/>
  <c r="F483" i="1"/>
  <c r="G462" i="1"/>
  <c r="G481" i="1"/>
  <c r="E462" i="1"/>
  <c r="F462" i="1"/>
  <c r="F481" i="1"/>
  <c r="G479" i="1"/>
  <c r="G477" i="1"/>
  <c r="G475" i="1"/>
  <c r="G473" i="1"/>
  <c r="G471" i="1"/>
  <c r="G469" i="1"/>
  <c r="G467" i="1"/>
  <c r="G465" i="1"/>
  <c r="G463" i="1"/>
  <c r="G443" i="1"/>
  <c r="G460" i="1"/>
  <c r="E443" i="1"/>
  <c r="F443" i="1"/>
  <c r="F460" i="1"/>
  <c r="G458" i="1"/>
  <c r="G456" i="1"/>
  <c r="G454" i="1"/>
  <c r="G452" i="1"/>
  <c r="G450" i="1"/>
  <c r="G448" i="1"/>
  <c r="G446" i="1"/>
  <c r="G444" i="1"/>
  <c r="G201" i="1"/>
  <c r="G440" i="1"/>
  <c r="E201" i="1"/>
  <c r="F201" i="1"/>
  <c r="F440" i="1"/>
  <c r="G405" i="1"/>
  <c r="G438" i="1"/>
  <c r="E405" i="1"/>
  <c r="F405" i="1"/>
  <c r="F438" i="1"/>
  <c r="G417" i="1"/>
  <c r="G436" i="1"/>
  <c r="E417" i="1"/>
  <c r="F417" i="1"/>
  <c r="F436" i="1"/>
  <c r="G434" i="1"/>
  <c r="G432" i="1"/>
  <c r="G430" i="1"/>
  <c r="G428" i="1"/>
  <c r="G426" i="1"/>
  <c r="G424" i="1"/>
  <c r="G422" i="1"/>
  <c r="G420" i="1"/>
  <c r="G418" i="1"/>
  <c r="G406" i="1"/>
  <c r="G415" i="1"/>
  <c r="E406" i="1"/>
  <c r="F406" i="1"/>
  <c r="F415" i="1"/>
  <c r="G413" i="1"/>
  <c r="G411" i="1"/>
  <c r="G409" i="1"/>
  <c r="G407" i="1"/>
  <c r="G312" i="1"/>
  <c r="G403" i="1"/>
  <c r="E312" i="1"/>
  <c r="F312" i="1"/>
  <c r="F403" i="1"/>
  <c r="G392" i="1"/>
  <c r="G401" i="1"/>
  <c r="E392" i="1"/>
  <c r="F392" i="1"/>
  <c r="F401" i="1"/>
  <c r="G399" i="1"/>
  <c r="G397" i="1"/>
  <c r="G395" i="1"/>
  <c r="G393" i="1"/>
  <c r="G387" i="1"/>
  <c r="G390" i="1"/>
  <c r="E387" i="1"/>
  <c r="F387" i="1"/>
  <c r="F390" i="1"/>
  <c r="G388" i="1"/>
  <c r="G382" i="1"/>
  <c r="G385" i="1"/>
  <c r="E382" i="1"/>
  <c r="F382" i="1"/>
  <c r="F385" i="1"/>
  <c r="G383" i="1"/>
  <c r="G369" i="1"/>
  <c r="G380" i="1"/>
  <c r="E369" i="1"/>
  <c r="F369" i="1"/>
  <c r="F380" i="1"/>
  <c r="G378" i="1"/>
  <c r="G376" i="1"/>
  <c r="G374" i="1"/>
  <c r="G372" i="1"/>
  <c r="G370" i="1"/>
  <c r="G328" i="1"/>
  <c r="G367" i="1"/>
  <c r="E328" i="1"/>
  <c r="F328" i="1"/>
  <c r="F367" i="1"/>
  <c r="G365" i="1"/>
  <c r="G363" i="1"/>
  <c r="G361" i="1"/>
  <c r="G359" i="1"/>
  <c r="G357" i="1"/>
  <c r="G355" i="1"/>
  <c r="G353" i="1"/>
  <c r="G351" i="1"/>
  <c r="G349" i="1"/>
  <c r="G347" i="1"/>
  <c r="G345" i="1"/>
  <c r="G343" i="1"/>
  <c r="G341" i="1"/>
  <c r="G339" i="1"/>
  <c r="G337" i="1"/>
  <c r="G335" i="1"/>
  <c r="G333" i="1"/>
  <c r="G331" i="1"/>
  <c r="G329" i="1"/>
  <c r="G313" i="1"/>
  <c r="G326" i="1"/>
  <c r="E313" i="1"/>
  <c r="F313" i="1"/>
  <c r="F326" i="1"/>
  <c r="G324" i="1"/>
  <c r="G322" i="1"/>
  <c r="G320" i="1"/>
  <c r="G318" i="1"/>
  <c r="G316" i="1"/>
  <c r="G314" i="1"/>
  <c r="G259" i="1"/>
  <c r="G310" i="1"/>
  <c r="E259" i="1"/>
  <c r="F259" i="1"/>
  <c r="F310" i="1"/>
  <c r="G303" i="1"/>
  <c r="G308" i="1"/>
  <c r="E303" i="1"/>
  <c r="F303" i="1"/>
  <c r="F308" i="1"/>
  <c r="G306" i="1"/>
  <c r="G304" i="1"/>
  <c r="G292" i="1"/>
  <c r="G301" i="1"/>
  <c r="E292" i="1"/>
  <c r="F292" i="1"/>
  <c r="F301" i="1"/>
  <c r="G299" i="1"/>
  <c r="G297" i="1"/>
  <c r="G295" i="1"/>
  <c r="G293" i="1"/>
  <c r="G269" i="1"/>
  <c r="G290" i="1"/>
  <c r="E269" i="1"/>
  <c r="F269" i="1"/>
  <c r="F290" i="1"/>
  <c r="G288" i="1"/>
  <c r="G286" i="1"/>
  <c r="G284" i="1"/>
  <c r="G282" i="1"/>
  <c r="G280" i="1"/>
  <c r="G278" i="1"/>
  <c r="G276" i="1"/>
  <c r="G274" i="1"/>
  <c r="G272" i="1"/>
  <c r="G270" i="1"/>
  <c r="G260" i="1"/>
  <c r="G267" i="1"/>
  <c r="E260" i="1"/>
  <c r="F260" i="1"/>
  <c r="F267" i="1"/>
  <c r="G265" i="1"/>
  <c r="G263" i="1"/>
  <c r="G261" i="1"/>
  <c r="G202" i="1"/>
  <c r="G257" i="1"/>
  <c r="E202" i="1"/>
  <c r="F202" i="1"/>
  <c r="F257" i="1"/>
  <c r="G210" i="1"/>
  <c r="G255" i="1"/>
  <c r="E210" i="1"/>
  <c r="F210" i="1"/>
  <c r="F255" i="1"/>
  <c r="G248" i="1"/>
  <c r="G253" i="1"/>
  <c r="E248" i="1"/>
  <c r="F248" i="1"/>
  <c r="F253" i="1"/>
  <c r="G251" i="1"/>
  <c r="G249" i="1"/>
  <c r="G237" i="1"/>
  <c r="G246" i="1"/>
  <c r="E237" i="1"/>
  <c r="F237" i="1"/>
  <c r="F246" i="1"/>
  <c r="G244" i="1"/>
  <c r="G242" i="1"/>
  <c r="G240" i="1"/>
  <c r="G238" i="1"/>
  <c r="G220" i="1"/>
  <c r="G235" i="1"/>
  <c r="E220" i="1"/>
  <c r="F220" i="1"/>
  <c r="F235" i="1"/>
  <c r="G233" i="1"/>
  <c r="G231" i="1"/>
  <c r="G229" i="1"/>
  <c r="G227" i="1"/>
  <c r="G225" i="1"/>
  <c r="G223" i="1"/>
  <c r="G221" i="1"/>
  <c r="G211" i="1"/>
  <c r="G218" i="1"/>
  <c r="E211" i="1"/>
  <c r="F211" i="1"/>
  <c r="F218" i="1"/>
  <c r="G216" i="1"/>
  <c r="G214" i="1"/>
  <c r="G212" i="1"/>
  <c r="G203" i="1"/>
  <c r="G208" i="1"/>
  <c r="E203" i="1"/>
  <c r="F203" i="1"/>
  <c r="F208" i="1"/>
  <c r="G206" i="1"/>
  <c r="G204" i="1"/>
  <c r="G4" i="1"/>
  <c r="G199" i="1"/>
  <c r="E4" i="1"/>
  <c r="F4" i="1"/>
  <c r="F199" i="1"/>
  <c r="G194" i="1"/>
  <c r="G197" i="1"/>
  <c r="E194" i="1"/>
  <c r="F194" i="1"/>
  <c r="F197" i="1"/>
  <c r="G195" i="1"/>
  <c r="G155" i="1"/>
  <c r="G192" i="1"/>
  <c r="E155" i="1"/>
  <c r="F155" i="1"/>
  <c r="F192" i="1"/>
  <c r="G183" i="1"/>
  <c r="G190" i="1"/>
  <c r="E183" i="1"/>
  <c r="F183" i="1"/>
  <c r="F190" i="1"/>
  <c r="G188" i="1"/>
  <c r="G186" i="1"/>
  <c r="G184" i="1"/>
  <c r="G156" i="1"/>
  <c r="G181" i="1"/>
  <c r="E156" i="1"/>
  <c r="F156" i="1"/>
  <c r="F181" i="1"/>
  <c r="G179" i="1"/>
  <c r="G177" i="1"/>
  <c r="G175" i="1"/>
  <c r="G173" i="1"/>
  <c r="G171" i="1"/>
  <c r="G169" i="1"/>
  <c r="G167" i="1"/>
  <c r="G165" i="1"/>
  <c r="G163" i="1"/>
  <c r="G161" i="1"/>
  <c r="G159" i="1"/>
  <c r="G157" i="1"/>
  <c r="G126" i="1"/>
  <c r="G153" i="1"/>
  <c r="E126" i="1"/>
  <c r="F126" i="1"/>
  <c r="F153" i="1"/>
  <c r="G138" i="1"/>
  <c r="G151" i="1"/>
  <c r="E138" i="1"/>
  <c r="F138" i="1"/>
  <c r="F151" i="1"/>
  <c r="G149" i="1"/>
  <c r="G147" i="1"/>
  <c r="G145" i="1"/>
  <c r="G143" i="1"/>
  <c r="G141" i="1"/>
  <c r="G139" i="1"/>
  <c r="G127" i="1"/>
  <c r="G136" i="1"/>
  <c r="E127" i="1"/>
  <c r="F127" i="1"/>
  <c r="F136" i="1"/>
  <c r="G134" i="1"/>
  <c r="G132" i="1"/>
  <c r="G130" i="1"/>
  <c r="G128" i="1"/>
  <c r="G119" i="1"/>
  <c r="G124" i="1"/>
  <c r="E119" i="1"/>
  <c r="F119" i="1"/>
  <c r="F124" i="1"/>
  <c r="G122" i="1"/>
  <c r="G120" i="1"/>
  <c r="G42" i="1"/>
  <c r="G117" i="1"/>
  <c r="E42" i="1"/>
  <c r="F42" i="1"/>
  <c r="F117" i="1"/>
  <c r="G108" i="1"/>
  <c r="G115" i="1"/>
  <c r="E108" i="1"/>
  <c r="F108" i="1"/>
  <c r="F115" i="1"/>
  <c r="G113" i="1"/>
  <c r="G111" i="1"/>
  <c r="G109" i="1"/>
  <c r="G89" i="1"/>
  <c r="G106" i="1"/>
  <c r="E89" i="1"/>
  <c r="F89" i="1"/>
  <c r="F106" i="1"/>
  <c r="G104" i="1"/>
  <c r="G102" i="1"/>
  <c r="G100" i="1"/>
  <c r="G98" i="1"/>
  <c r="G96" i="1"/>
  <c r="G94" i="1"/>
  <c r="G92" i="1"/>
  <c r="G90" i="1"/>
  <c r="G68" i="1"/>
  <c r="G87" i="1"/>
  <c r="E68" i="1"/>
  <c r="F68" i="1"/>
  <c r="F87" i="1"/>
  <c r="G85" i="1"/>
  <c r="G83" i="1"/>
  <c r="G81" i="1"/>
  <c r="G79" i="1"/>
  <c r="G77" i="1"/>
  <c r="G75" i="1"/>
  <c r="G73" i="1"/>
  <c r="G71" i="1"/>
  <c r="G69" i="1"/>
  <c r="G43" i="1"/>
  <c r="G66" i="1"/>
  <c r="E43" i="1"/>
  <c r="F43" i="1"/>
  <c r="F66" i="1"/>
  <c r="G49" i="1"/>
  <c r="G64" i="1"/>
  <c r="E49" i="1"/>
  <c r="F49" i="1"/>
  <c r="F64" i="1"/>
  <c r="G62" i="1"/>
  <c r="G60" i="1"/>
  <c r="G58" i="1"/>
  <c r="G56" i="1"/>
  <c r="G54" i="1"/>
  <c r="G52" i="1"/>
  <c r="G50" i="1"/>
  <c r="G44" i="1"/>
  <c r="G47" i="1"/>
  <c r="E44" i="1"/>
  <c r="F44" i="1"/>
  <c r="F47" i="1"/>
  <c r="G45" i="1"/>
  <c r="G31" i="1"/>
  <c r="G40" i="1"/>
  <c r="E31" i="1"/>
  <c r="F31" i="1"/>
  <c r="F40" i="1"/>
  <c r="G38" i="1"/>
  <c r="G36" i="1"/>
  <c r="G34" i="1"/>
  <c r="G32" i="1"/>
  <c r="G14" i="1"/>
  <c r="G29" i="1"/>
  <c r="E14" i="1"/>
  <c r="F14" i="1"/>
  <c r="F29" i="1"/>
  <c r="G20" i="1"/>
  <c r="G27" i="1"/>
  <c r="E20" i="1"/>
  <c r="F20" i="1"/>
  <c r="F27" i="1"/>
  <c r="G25" i="1"/>
  <c r="G23" i="1"/>
  <c r="G21" i="1"/>
  <c r="G15" i="1"/>
  <c r="G18" i="1"/>
  <c r="E15" i="1"/>
  <c r="F15" i="1"/>
  <c r="F18" i="1"/>
  <c r="G16" i="1"/>
  <c r="G5" i="1"/>
  <c r="G12" i="1"/>
  <c r="E5" i="1"/>
  <c r="F5" i="1"/>
  <c r="F12" i="1"/>
  <c r="G10" i="1"/>
  <c r="G8" i="1"/>
  <c r="G6" i="1"/>
</calcChain>
</file>

<file path=xl/sharedStrings.xml><?xml version="1.0" encoding="utf-8"?>
<sst xmlns="http://schemas.openxmlformats.org/spreadsheetml/2006/main" count="1114" uniqueCount="673">
  <si>
    <t>TR24-368 ADJTENDER EROSKI FRQ. EL VELLON</t>
  </si>
  <si>
    <t>Presupuesto</t>
  </si>
  <si>
    <t>Código</t>
  </si>
  <si>
    <t>Resumen</t>
  </si>
  <si>
    <t>ImpPres</t>
  </si>
  <si>
    <t>Nat</t>
  </si>
  <si>
    <t>Ud</t>
  </si>
  <si>
    <t>CanPres</t>
  </si>
  <si>
    <t>PrPres</t>
  </si>
  <si>
    <t xml:space="preserve">06           </t>
  </si>
  <si>
    <t>OBRA CIVIL</t>
  </si>
  <si>
    <t>Capítulo</t>
  </si>
  <si>
    <t/>
  </si>
  <si>
    <t xml:space="preserve">0600         </t>
  </si>
  <si>
    <t>DEMOLICIONES Y ACTUCIONES PREVIAS</t>
  </si>
  <si>
    <t xml:space="preserve">0600.01      </t>
  </si>
  <si>
    <t>APERTURA HUECOS EN FACHADA</t>
  </si>
  <si>
    <t>Partida</t>
  </si>
  <si>
    <t>m²</t>
  </si>
  <si>
    <t>Demolición de cierre de fachada para colocación de nueva carpintería, realizado por medios manuales o mecánicos, adoptando las medidas necesarias para no dañar la estructura del edificio ni los paramentos verticales y horizontales a mantener, i.p.p. de anulación de redes correspondientes, reparación y remate de elementos dañados en el proceso de demolición, carga y transporte de escombros a vertedero autorizado y canon de vertido. Medida la superficie realmente ejecutada.</t>
  </si>
  <si>
    <t xml:space="preserve">0600.02      </t>
  </si>
  <si>
    <t>PICADO SOLERA</t>
  </si>
  <si>
    <t>Picado de solera de hormigón. Realizado por medios manuales y/o mecánicos, previo replanteo y corte perimetral con pavimentos anexos, adoptando las medidas necesarias para evitar cualquier daño en los elementos y redes a mantener, incluso reposición de los mismos en caso necesario, limpieza, retirada de escombros a pie de carga y clasificación de residuos en contenedores, carga y transporte a planta de tratamiento, canon de depósito y gestión de residuos. Medida la superficie realmente ejecutada.</t>
  </si>
  <si>
    <t xml:space="preserve">0600.03      </t>
  </si>
  <si>
    <t>DESMONTAJE PORTON METALICO</t>
  </si>
  <si>
    <t>ud</t>
  </si>
  <si>
    <t>0600</t>
  </si>
  <si>
    <t xml:space="preserve">0601         </t>
  </si>
  <si>
    <t>EXCAVACIONES Y SOLERAS</t>
  </si>
  <si>
    <t xml:space="preserve">060101       </t>
  </si>
  <si>
    <t>EXCAVACIONES Y RELLENOS</t>
  </si>
  <si>
    <t xml:space="preserve">060101.01    </t>
  </si>
  <si>
    <t>EXCAVACIÓN Y RELLENO DE ZANJAS Y ARQUETAS</t>
  </si>
  <si>
    <t>m³</t>
  </si>
  <si>
    <t>Excavación para formación de zanjas, arquetas y relleno posterior con material de la excavación en canalizaciones hasta una profundidad de 0,80 m., En terreno existente bajo solera, con medios mecánicos, hasta alcanzar la cota de profundidad indicada en el proyecto. Incluso transporte de maquinaria, refinado de paramentos y fondo de excavación, extracción de tierras fuera de la excavación, retirada de los materiales excavados, achique y entibaciones en caso necesario, perfilado de fondo y laterales, carga a camión y transporte de material a vertedero autorizado. I/canon de vertido y con p.p. de medios auxiliares. Medida la zanja ejecutada.</t>
  </si>
  <si>
    <t>060101</t>
  </si>
  <si>
    <t xml:space="preserve">060102       </t>
  </si>
  <si>
    <t>SOLERAS</t>
  </si>
  <si>
    <t xml:space="preserve">060102.01    </t>
  </si>
  <si>
    <t>SOLERA DE MORTERO D-400 E=8CM</t>
  </si>
  <si>
    <t>Solera de mortero autonivelante cementoso D-400 de resistencia 20 N/mm2 de espesor 8 cm, armada con mallazo #15X15X8 mm, regleado, vertido con bomba. Incluso p.p. de medios auxiliares. Medido el volumen realmente ejecutado.</t>
  </si>
  <si>
    <t xml:space="preserve">060102.02    </t>
  </si>
  <si>
    <t>MORTERO DE NIVELACION</t>
  </si>
  <si>
    <t>Mortero de nivelación para regularizacion de solera, de espesores comprendidos entre 1 y 2 cm aproximandamente. Incluso, vertido, regleado, juntas perimetrales. Incluso p.p. de medios auxiliares. Medida la superficie realmente ejecutada.</t>
  </si>
  <si>
    <t xml:space="preserve">060102.03    </t>
  </si>
  <si>
    <t>HORMIGÓN LIMPIEZA HM-20/P/20/I</t>
  </si>
  <si>
    <t>m3</t>
  </si>
  <si>
    <t>Suministro y vertido de hormigón en masa HM-20 N/mm2 , elaborado en central para  uso como hormigón de limpieza en elementos de cimentación (zapatas, pozos y vigas riostras), vertido por medios manuales o bombeo en caso necesario, consistencia plástica, con árido de diámetro máximo 20 mm y cemento CEM II/A-S 42,5, elaborado, transportado y puesto en obra, incluso p.p. de achiques y alisado de la superficie. Según NTE-CSZ, EHE y CTE-SE-C. Medido el volúmen realmente ejecutado.</t>
  </si>
  <si>
    <t>060102</t>
  </si>
  <si>
    <t>0601</t>
  </si>
  <si>
    <t xml:space="preserve">0602         </t>
  </si>
  <si>
    <t>ESTRUCTURA METALICA</t>
  </si>
  <si>
    <t xml:space="preserve">0602.01      </t>
  </si>
  <si>
    <t>ESTRUCTURA METALICA AUXILIAR</t>
  </si>
  <si>
    <t>kg</t>
  </si>
  <si>
    <t>Estructura metálica auxiliar por perfiles laminados S275 JR / S 275 JOH, soldados o recibidos a forjado/pilares, incluso tratamiento superficial, imprimación y dos manos de esmalte en acabado y p.p. de soldaduras, placas y pernos de anclaje. Incluso medios auxiliares y de elevación para su montaje. Medido el peso nominal de perfiles y chapas montados.</t>
  </si>
  <si>
    <t xml:space="preserve">0602.02      </t>
  </si>
  <si>
    <t>PANEL DE NERVOMETAL</t>
  </si>
  <si>
    <t>m2</t>
  </si>
  <si>
    <t>Panel de nervometal instalado en cerchas metálicas de la estructura de cubierta de la nave como sustentación de mortedo de vermiculita. Incluye despuntes, recortes y tolerancias del 10%. . Incluso limpieza, retirada de escombros a pie de carga y clasificación de residuos en contenedores, carga y transporte a planta de tratamiento, canon de depósito y gestión de residuos, y con p.p. de medios auxiliares.</t>
  </si>
  <si>
    <t xml:space="preserve">0602.03      </t>
  </si>
  <si>
    <t>PROTECCIÓN IGNIFUGA MORTERO RF-60</t>
  </si>
  <si>
    <t>Protección pasiva contra incendios de estructura metálica mediante proyección neumática de mortero ignífugo, reacción al fuego hasta conseguir una resistencia al fuego de 60 minutos. Incluso medios de elevación. NOTA: Se exigirá certificado de la resistencia al fuego específico emitido por laboratorio homologado, e instalador autorizado.</t>
  </si>
  <si>
    <t xml:space="preserve">0602.04      </t>
  </si>
  <si>
    <t>PINTURA INTUMESCENTE REF-60</t>
  </si>
  <si>
    <t>Pintura intumescente en estructura principal hasta conseguir una EF-60, con espesor necesario según características del producto y masividad de los perfiles a proteger, sellado con esmalte termoplástico ignífugo, incluso p.p. de medios auxiliares y limpieza. Medido el peso nominal de la estructura sobre la que se proyecta la protección.
NOTA: Se exigirá certificado de la resistencia al fuego específico emitido por laboratorio homologado, e instalador autorizado.</t>
  </si>
  <si>
    <t>0602</t>
  </si>
  <si>
    <t xml:space="preserve">0603         </t>
  </si>
  <si>
    <t>FONTANERÍA Y ALBAÑILERÍA</t>
  </si>
  <si>
    <t xml:space="preserve">060301       </t>
  </si>
  <si>
    <t>FONTANERIA</t>
  </si>
  <si>
    <t xml:space="preserve">06030101     </t>
  </si>
  <si>
    <t>APARATOS SANITARIOS</t>
  </si>
  <si>
    <t xml:space="preserve">06030101.01  </t>
  </si>
  <si>
    <t>GRIFO FREGADERO/LAVABO PEDAL</t>
  </si>
  <si>
    <t>Suministro y colocación de grifería mezcladora de pedal marca genebre ref. 1342, con caño superior para instalar en fregadero/lavabo, conexionado mediante latiguillos metalicos, totalmente instalado y funcionando.</t>
  </si>
  <si>
    <t>06030101</t>
  </si>
  <si>
    <t xml:space="preserve">06030102     </t>
  </si>
  <si>
    <t>ABASTECIMIENTO</t>
  </si>
  <si>
    <t xml:space="preserve">06030102.01  </t>
  </si>
  <si>
    <t>INSTALACION AGUA FRIA Y CALIENTE PUNTO CALIENTE PAN</t>
  </si>
  <si>
    <t>Instalación de agua fría y caliente en panaderia para dar servicio a 1 fregadero, 1 horno y un termo electrico, incluyendo todo lo necesario desde la entradda a nucleo humedo: Tubería de cobre con diametros segun documentacion grafica, llaves de corte para agua caliente y fria,  protección con coquilla armstrong en tramos aéreos y con tubo corrugado pvc en tramos empotrados en azul/rojo según fria ó acs, uniones, piezas especiales, codos, tes, cruces, reducciones, pasamuros, sujecciones, llaves de paso junto a apartos, válvulas antirretorno, antiarietes, grapas, prueba de estanqueidad y conexiones a aparatos sanitarios, ayudas de albañilería, construida   s/cte-hs-4. Medida la unidad de nucleo humedo terminada y en funcionamiento.</t>
  </si>
  <si>
    <t xml:space="preserve">06030102.02  </t>
  </si>
  <si>
    <t>TUBERIA DE COBRE 13/15 o PEX DN16</t>
  </si>
  <si>
    <t>ml</t>
  </si>
  <si>
    <t>Suministro, montaje y conexionado de tubería de cobre o pex de diámetro nominal 13/15 mm de espesor 1mm. Con p.P. De uniones, piezas especiales, sujeciones, abrazaderas, protecciones, aislamiento a base de coquilla en tramos colgados y tubo corrugado en tramos empotrados en albañilería totalmente instalado y funcionando.  S/cte-hs-4. Tubo corrugado en azul/rojo según fria ó acs.</t>
  </si>
  <si>
    <t xml:space="preserve">06030102.03  </t>
  </si>
  <si>
    <t>TUBERIA DE COBRE 16/18 o PEX DN18</t>
  </si>
  <si>
    <t>Suministro, montaje y conexionado de tubería de cobre o pex de diámetro nominal 16/18 mm de espesor 1mm. Con p.P. De uniones, piezas especiales, sujeciones, abrazaderas, protecciones, aislamiento a base de coquilla en tramos colgados y tubo corrugado en tramos empotrados en albañilería totalmente instalado y funcionando.  S/cte-hs-4. Tubo corrugado en azul/rojo según fria ó acs.</t>
  </si>
  <si>
    <t xml:space="preserve">06030102.04  </t>
  </si>
  <si>
    <t>TUBERIA DE COBRE 20/22 o PEX DN20</t>
  </si>
  <si>
    <t>Suministro, montaje y conexionado de tubería de cobre o pex de diámetro nominal 20/22 mm de espesor 1 mm. con p.p. de uniones, piezas especiales, sujeciones, abrazaderas, protecciones, aislamiento a base de coquilla en tramos colgados y tubo corrugado en tramos empotrados en albañilería totalmente instalado y funcionando.  s/cte-hs-4. tubo corrugado en azul/rojo según fria ó acs</t>
  </si>
  <si>
    <t xml:space="preserve">06030102.05  </t>
  </si>
  <si>
    <t>TERMO ELECTRICO DE 50 L.</t>
  </si>
  <si>
    <t>Termo eléctrico de 50 l., I/lámpara de control, termómetro, termostato exterior regulable de 35º a 60º, válvula de seguridad instalado con llaves de corte y latiguillos, sin incluir conexión eléctrica. Medida la unidad instalada.</t>
  </si>
  <si>
    <t xml:space="preserve">06030102.06  </t>
  </si>
  <si>
    <t>VÁLVULA CORTE LATÓN 3/4" 20mm</t>
  </si>
  <si>
    <t>Suministro y colocación de válvula de corte por esfera, de 3/4" (20 mm.) de diámetro, de latón cromado PN-25, colocada mediante unión roscada, totalmente equipada, instalada y funcionando. s/CTE-HS-4.</t>
  </si>
  <si>
    <t xml:space="preserve">06030102.07  </t>
  </si>
  <si>
    <t>CONTADOR DE AGUA DN-32 (abast)</t>
  </si>
  <si>
    <t>Contador de consumo de abastecimiento de 32 mm de diámetro, colocado en batería para agua general, incluso llaves de corte, válvula de retención, filtro antipartículas, juntas, accesorios y demás elementos para su correcta y homologada instalación. La batería tendrá certificado de homologación expedido por el departamento de industria del gobierno se marcarán en un cuadro con pintura indeleble la situación de los contadores. Medida la unidad terminada y rematada.</t>
  </si>
  <si>
    <t>06030102</t>
  </si>
  <si>
    <t>060301</t>
  </si>
  <si>
    <t xml:space="preserve">060302       </t>
  </si>
  <si>
    <t>SANEAMIENTO</t>
  </si>
  <si>
    <t xml:space="preserve">060302.01    </t>
  </si>
  <si>
    <t>COLECTOR DN 50 MM PVC SERIE C</t>
  </si>
  <si>
    <t>Colector enterrado de pvc reforzado serie c de 50 mm. De diám., Colocado sobre solera de hormigón h-100 de 10 cm. De espesor o embutido en recrecido a ejecutar, refuerzo de hormigón en zanja y de mortero en rozas de recrecido y relleno de tierras procedentes de préstamo hasta cota bajo solera. Construido según NTE-ISS-47.</t>
  </si>
  <si>
    <t xml:space="preserve">060302.02    </t>
  </si>
  <si>
    <t>COLECTOR DN 90 MM PVC SERIE C</t>
  </si>
  <si>
    <t>Colector enterrado de pvc reforzado serie c de 90 mm. De diám., Colocado sobre solera de hormigón h-100 de 10 cm. De espesor o embutido en recrecido a ejecutar, refuerzo de hormigón en zanja y de mortero en rozas de recrecido y relleno de tierras procedentes de préstamo hasta cota bajo solera. Construido según NTE-ISS-47.</t>
  </si>
  <si>
    <t xml:space="preserve">060302.03    </t>
  </si>
  <si>
    <t>COLECTOR DN 125 MM PVC SERIE C</t>
  </si>
  <si>
    <t>Colector enterrado de pvc reforzado serie c de 125 mm. de diám., colocado sobre solera de hormigón h-100 de 10 cm. de espesor, refuerzo de hormigón hasta 15 cm por encima de la generatriz superior del tubo y relleno de tierras procedentes de préstamo hasta cota bajo solera. construido según NTE-ISS-47.</t>
  </si>
  <si>
    <t xml:space="preserve">060302.04    </t>
  </si>
  <si>
    <t>MANGUETON CONEXION MUEBLES FRIO, CAMARAS Y FREG.</t>
  </si>
  <si>
    <t>Manguetones de pvc serie c de diferentes diámetros interiores entre 40 y 90mm para conexionar muebles de frío, cámaras, fregaderos y elementos con desagüe, incluso paso de forjado, sifón y entronque con red o arqueta y ayudas de albañilería. Medida la unidad terminada.</t>
  </si>
  <si>
    <t xml:space="preserve">060302.05    </t>
  </si>
  <si>
    <t>DESAGÜE DE TERMO</t>
  </si>
  <si>
    <t>Ejecución de desagüe para termo, incluido el embellecedor utilizando polipropileno reticulado diam 10 mm., Incluso p.p. de piezas, soldaduras y sifón de cobre. Medida la unidad ejecutada.</t>
  </si>
  <si>
    <t xml:space="preserve">060302.06    </t>
  </si>
  <si>
    <t>ARQUETA REGISTRO 40x40cm</t>
  </si>
  <si>
    <t>Arqueta de registro de 40x40 cm. Formada por solera de hormigón en masa h-100 de 10 cm. De espesor, fábrica de ladrillo perforado 1/2 asta, raseada y bruñida por el interior,marco y  tapa estanca de fundición nodular para embaldosar o pavimentar, dado de hormigón en masa, conexionados y formación de medias cañas. Construida según CTE-HS-5. Medida la unidad terminada.</t>
  </si>
  <si>
    <t xml:space="preserve">060302.07    </t>
  </si>
  <si>
    <t>SUMIDERO SIFONICO INOX</t>
  </si>
  <si>
    <t>Sumidero sifónico inoxidable con filtro de 110 mm de diámetro con rejilla de acero inoxidable  soldada de 20x20 cm, salida vertical de 90 mm de diámetro, incluso codo de conexión a red, pequeño material de recibido y colocación. Medida la unidad terminada.</t>
  </si>
  <si>
    <t xml:space="preserve">060302.08    </t>
  </si>
  <si>
    <t>ENTRONQUE A ARQUETAS EXISTENTE</t>
  </si>
  <si>
    <t>Entronque a las arquetas de la red de saneamiento de fecales existentes en el local,  incluso en caso necesario cata de localización en caso necesario, rotura de pavimento, excavacion en lateral del pozo de conexión, apertura de hueco en el mismo para conexión/paso de tubos y rellenos, tomando las medidas oportunas para evitar cualquier daño en los elementos y redes a mantener. Medida la unidad terminada, probada y en funcionamiento.</t>
  </si>
  <si>
    <t xml:space="preserve">060302.09    </t>
  </si>
  <si>
    <t>CONEXIÓN A RED EXISTENTE</t>
  </si>
  <si>
    <t>Acometida a la red de saneamiento de pluviales o fecales existente, incluso cata de localización en caso necesario, rotura de pavimento, excavacion en lateral del pozo de conexión, apertura de hueco en el mismo para conexión/paso de tubo, piezas especiales de entronque, rellenos, y reposición de pavimentos, tomando las medidas oportunas para evitar cualquier daño en los elementos y redes a mantener y reposición de los mismos en caso necesario. Medida la unidad terminada, probada y en funcionamiento.</t>
  </si>
  <si>
    <t>060302</t>
  </si>
  <si>
    <t xml:space="preserve">060303       </t>
  </si>
  <si>
    <t>ALBAÑILERÍA</t>
  </si>
  <si>
    <t xml:space="preserve">060303.01    </t>
  </si>
  <si>
    <t>MURO BL. HGÓN. GRIS. 40x20x10</t>
  </si>
  <si>
    <t>Fabrica de bloques huecos de hormigón gris estándar de 40x20x10 cm. para revestir, recibidos con mortero de cemento cem ii/b-m 32,5 n y arena de río m-7,5 y armadura de encadenado vertical formada por 4 redondos de acero b 500 s, de d=12 por m. y armadura de acero galvanizado, en forma de cercha para tipo de exposición acorde a tabla 3.3 cte db se-f, murfor® rnd.5/z-150 cada 2 hiladas, según ec6+cte, i/p.p. de rellenos de hormigón de 365 kg. de cemento/m3. de dosificación, i/vertido, vibrado y medios auxiliares, s/nte-ffb-11 y cte-se-f, medida deduciendo huecos superiores a 1 m2</t>
  </si>
  <si>
    <t xml:space="preserve">060303.02    </t>
  </si>
  <si>
    <t>MURO BL. HGÓN. GRIS. 40x20x20 HUECOS FACHADA</t>
  </si>
  <si>
    <t>Fabrica de bloques huecos de hormigón gris estándar de 40x20x20 cm. para revestir, recibidos con mortero de cemento cem ii/b-m 32,5 n y arena de río m-7,5 y armadura de encadenado vertical formada por 4 redondos de acero b 500 s, de d=12 por m. y armadura de acero galvanizado, en forma de cercha para tipo de exposición acorde a tabla 3.3 cte db se-f, murfor® rnd.5/z-150 cada 2 hiladas, según ec6+cte, i/p.p. de rellenos de hormigón de 365 kg. de cemento/m3. de dosificación, i/vertido, vibrado y medios auxiliares, s/nte-ffb-11 y cte-se-f, medida deduciendo huecos superiores a 1 m2</t>
  </si>
  <si>
    <t xml:space="preserve">060303.03    </t>
  </si>
  <si>
    <t>APERTURA DE HUECOS</t>
  </si>
  <si>
    <t>Apertura de huecos en fábricas, forjados y/o muros de sótano para paso de instalaciones de saneamiento, incendios, electricidad, climatización y frío industrial, incluso posterior recibido y sellado.</t>
  </si>
  <si>
    <t xml:space="preserve">060303.04    </t>
  </si>
  <si>
    <t>TABIQUE CARTON YESO HIDROFUGO</t>
  </si>
  <si>
    <t>Tabique con placa una placa de cartón-yeso 15 mm a cada lado, con propiedades hidrofugas (wa) en zonas de locales humedos (obradores, secciones perecederos, aseos, vestuarios, ...) Atornillada a la estructura de acero galvanizado formada por canal fijado con tornillos de acero y a los montantes de 70 mm. Aptos para alturas utiles de local, distanciados entre sí 600 mm., I/p.p. de replanteo auxiliar, nivelación, ejecución de ángulos, aplomados, recibido de cercos, sellado de pasos, tratamiento de juntas con cinta, limpieza, terminado y listo para pintar, s/nte-ptp, medida la superficie ejecutada.</t>
  </si>
  <si>
    <t xml:space="preserve">060303.05    </t>
  </si>
  <si>
    <t>TRASDOS CON AISLAMIENTO PAREDES</t>
  </si>
  <si>
    <t>Suministro y ejecución de trasdosado CON AISLAMIENTO de paredes compuesto por, perfileria de 48 mm y montantes colocados cada 60 mm, lana mineral de 65mm de espesor y 70kg/m3, una placa de carton-yeso de  15 mm de espesor I.p.p. recortes, encintado, lucido, remate de huecos por salida de instalaciones, tales como conductos, bandejas, bajantes, etc. Medida la superficie realmente ejecutada deduciendo huecos superiores a 1m2 y totalmente colocada.</t>
  </si>
  <si>
    <t xml:space="preserve">060303.06    </t>
  </si>
  <si>
    <t>HORNACINA PCI CONTADORES</t>
  </si>
  <si>
    <t>Suministro y ejecución de hornacina de contadores de PCI, de dimensiones interiores útiles, con añadido de base empotrada útil de 40 cm de altura, formada por bloque de hormigón 40x20x20 cm, cierre superior de hormigon de 5 cm. de espesor, puertas metálicas de acero galvanizado con cerradura normalizada. Siguiendo especificaciones técnicas de compañía suministradora. Medida la unidad totalmente ejecutada, empotradas en fachada o aisladas.</t>
  </si>
  <si>
    <t xml:space="preserve">060303.07    </t>
  </si>
  <si>
    <t>TRASDOSADO CARTÓN-YESO (15+20)</t>
  </si>
  <si>
    <t>Trasdosado de carton-yeso, en paredes con una placa de 15 mm de espesor (placas hodrófugas en cuartos húmedos) de suelo a techo , atornillado a entramado de acero galvanizado mediante omegas de 20 mm. De espesor dispuestas verticalmente cada 40 cm fijadas al paramento de albañileria. Incluso replanteo, entramado auxiliar, limpieza, aplomado, nivelación, ejecución de ángulos y pasos de instalaciones y repaso de juntas; Construido según especificaciones del fabricante de los paneles. Medida la superficie real ejecutada, deduciendo huecos superiores a 1m2.</t>
  </si>
  <si>
    <t xml:space="preserve">060303.08    </t>
  </si>
  <si>
    <t>REPARACIÓN DE REVESTIMIENTO DE MORTERO CON DEFECTOS SUPERF.C/MOR</t>
  </si>
  <si>
    <t>Reparación de revestimiento de mortero con defectos superficiales, mediante aplicación de capa de mortero sin cemento, extendido con llana, de 2 mm de espesor medio, con un rendimiento de 4 kg/m², para proceder posteriormente a su acabado final (no incluido en este precio). Incluso p/p de humectación previa del soporte</t>
  </si>
  <si>
    <t>060303</t>
  </si>
  <si>
    <t xml:space="preserve">060304       </t>
  </si>
  <si>
    <t>REVESTIMIENTOS</t>
  </si>
  <si>
    <t xml:space="preserve">060304.01    </t>
  </si>
  <si>
    <t>ENFOSCADO FRATASADO 20MM.  P. VERTICALES</t>
  </si>
  <si>
    <t>Enfoscado maestreado y fratasado para pintar, con mortero de cemento cem ii/b-p 32,5 n y arena de río m-15, en paramentos verticales de 20 mm. de espesor, i/regleado, sacado de aristas y rincones con maestras cada 3 m. , Andamiaje, medios auxiliares, protecciones y limpieza final. Medido deduciendo huecos.</t>
  </si>
  <si>
    <t xml:space="preserve">060304.02    </t>
  </si>
  <si>
    <t>ENFOSCADO, MAESTREADO y TALOCHADO MORTERO HIDROFUGO EN EXTERIORE</t>
  </si>
  <si>
    <t>Enfoscado maestreado y talochado fino para pintar, con mortero hidrofugo en exterioresen paramentos verticales, i/regleado, sacado de aristas y rincones, formación de maestras cada 3 m. máximo y andamiaje auxiliar. Medición a cinta corrida.</t>
  </si>
  <si>
    <t xml:space="preserve">060304.03    </t>
  </si>
  <si>
    <t>ENLUCIDO DE YESO PROYECTADO</t>
  </si>
  <si>
    <t>Enlucido de paramentos verticales  y horizontales mediante pasta de yeso y aditivos especial para proyectar, aplicado por medios mecánicos sobre el soporte en paramentos con 15 mm. de espesor, pañeado con regla y acabado fino con llana, i/formación de rincones, guarniciones de huecos, remates con pavimento, p.p. de guardavivos de plástico o metal y colocación de andamios s/NTE-RPG-9 e instrucciones del fabricante, medido deduciendo huecos superiores a 2 m2.</t>
  </si>
  <si>
    <t>060304</t>
  </si>
  <si>
    <t>0603</t>
  </si>
  <si>
    <t xml:space="preserve">0604         </t>
  </si>
  <si>
    <t>SOLADOS</t>
  </si>
  <si>
    <t xml:space="preserve">0604.01      </t>
  </si>
  <si>
    <t>RODAPIÉ CERÁMICO 8X33CM.</t>
  </si>
  <si>
    <t>Suministro y colocacion de rodapié cerámico de 33x8 cm., Recibido con adhesivo c1 t s/en-12004 ibersec tile yeso, sobre superficie lisa, i/rejuntado con mortero tapajuntas cg2-w-ar s/nen-13888 ibersec junta fina blanca y limpieza, s/nte-rsr, medido en su longitud.</t>
  </si>
  <si>
    <t xml:space="preserve">0604.02      </t>
  </si>
  <si>
    <t>SOLADO BALDOSA ANTIDESLIZANTE (C2) PAMESA ARRECIFE EROSKI 60x60</t>
  </si>
  <si>
    <t>Solado de gres porcelánico antideslizante clase 2 (c2) de 60x60 cm  y 12 mm, tipo eroski modelo pamesa arrecife, colocado con pegamento especial sobre base, juntas de retracción en paños de 4,00x4,00 m, colocada con junta de 3 mm, recibido de juntas con lechada de cemento i/cortes, replanteo, limpieza desescombro, medios auxiliares y seguridad, medido en superficie realmente ejecutada.</t>
  </si>
  <si>
    <t>0604</t>
  </si>
  <si>
    <t xml:space="preserve">0605         </t>
  </si>
  <si>
    <t>CARPINTERIA Y CERRAJERIA</t>
  </si>
  <si>
    <t xml:space="preserve">060501       </t>
  </si>
  <si>
    <t>CARPINTERIA DE MADERA</t>
  </si>
  <si>
    <t xml:space="preserve">060501.01    </t>
  </si>
  <si>
    <t>PUERTA MAD. 0,825x2,03 LACADA</t>
  </si>
  <si>
    <t>Suministro y colocación de puerta de una hoja de madera revestida de melamina lacada blanca en interiores y marron RAL 8019 en las caras que den a Sala de ventas, de dimensiones 0,825 x 2,03 m, practicable, manillas, muelle de bisagra, marco y jambas acabado igual al de la hoja, rejilla de ventilación de trox ags-t de dimensiones 525x225 mm, cerradura y parte proporcional de amaestramiento de cerradura para vestuarios y oficina, herrajes de acero inoxidable, incluso suministro y colocación de premarco y p.p. de elementos necesarios para su montaje. Medida la unidad colocada.</t>
  </si>
  <si>
    <t xml:space="preserve">060501.02    </t>
  </si>
  <si>
    <t>PUERTA MAD. 0,925x2,03 LACADA</t>
  </si>
  <si>
    <t>Suministro y colocación de puerta de una hoja de madera revestida de melamina lacada blanca en interiores y marron RAL 8019 en las caras que den a Sala de ventas, de dimensiones 0,925 x 2,03 m, practicable, manillas, muelle de bisagra, marco y jambas acabado igual al de la hoja, rejilla de ventilación de trox ags-t de dimensiones 525x225 mm, herrajes de acero inoxidable, incluso suministro y colocación de premarco y p.p. de elementos necesarios para su montaje. Medida la unidad colocada.</t>
  </si>
  <si>
    <t xml:space="preserve">060501.03    </t>
  </si>
  <si>
    <t>TOPE DE PUERTA</t>
  </si>
  <si>
    <t>Suministro y colocacios de tope de puerta colocado.</t>
  </si>
  <si>
    <t xml:space="preserve">060501.04    </t>
  </si>
  <si>
    <t>PANEL VINILICO CON CANTONERAS</t>
  </si>
  <si>
    <t>Panel vinilico efecto madera con cantoneras en las esquinars para cubrirlas para el revestimiento de pilares y paredes hasta 1,20 mts de altura. Incluso replanteos, colocación con fijación oculta, medios auxiliares, pequeño material, mermas, recortes, limpieza. Medida la longitud lineal realmente ejecutada y rematada.</t>
  </si>
  <si>
    <t>060501</t>
  </si>
  <si>
    <t xml:space="preserve">060502       </t>
  </si>
  <si>
    <t>CARPINTERIA METALICA</t>
  </si>
  <si>
    <t xml:space="preserve">060502.01    </t>
  </si>
  <si>
    <t>PUERTA AUTOMÁTICA DE APERTURA CORREDERA</t>
  </si>
  <si>
    <t>Suministro y colocación de puerta automática modelo visio 100, color gris oscuro RAL 7024, apertura corredera, con dos hojas correderas para acceso peatonal de paso ancho mínimo total 1,50 m y altura mínima 2,50 m, accionada por un operador universal bravo o similar, con protección inferior de hoja de 75 mm de aluminio; Hoja de vidrio laminar 5+5 (butiral) tintado(simulando el efecto del factor solar); Incluso p.p. de perfil estructural, carros, brazos de arrastre, suspensiones, selector de maniobra, remates, y los siguientes accesorios: Conmutador de maniobras de 4 posiciones, dos radares de efecto "doppler", carcasa de proteccion para radar exterior antivandalismo, batería de seguridad antipánico, fotocélula en el eje de paso completa y cerrojo eléctrico magnetico de seguridad, carriles y guías, logotipos adhesivos, bandas señalizadoras, piezas especiales, conexiones eléctricas, montaje. Construída según especificaciones de fabricante, D.F, y NTE-ftv. Medida la unidad ejecutada. Lacada en ral según modelo Eroski.</t>
  </si>
  <si>
    <t xml:space="preserve">060502.02    </t>
  </si>
  <si>
    <t>PUERTA METALICA 2,00 x 2,20 / 2H</t>
  </si>
  <si>
    <t>Suministro, colocación, aplomado y recibido de puerta metálica practicable, de 2 hojas, de dim. de paso 2,00x2,20 m, compuesta por bastidor metálico de perfiles laminados en frío de sección rectangular, chapa lisa de acero de 1,2 mm de espesor por ambas caras y rellena en su interior con material aislante de alta densidad, lacado todo el conjunto en Ral a definir por la Propiedad, con marcos y premarcos metálicos, doble barra antipánico cada hoja. cierrapuertas con brazo y cierre amortiguado , manilla interior y exterior, cerradura, cepillo de ajuste inferior, incluso p.p. de herrajes, de amaestramiento de cerradura, topes y tornillería necesarios para su montaje. Medida la unidad colocada.</t>
  </si>
  <si>
    <t xml:space="preserve">060502.03    </t>
  </si>
  <si>
    <t>PUERTA METALICA HOJA 1,00x2,20m</t>
  </si>
  <si>
    <t>Suministro, colocación, aplomado y recibido de puerta metálica. Color gris oscuro RAL 7024. Características: 1 Hoja, de medidas de paso total 1,00x2,20 m, incluso cargaderos necesarios y remates de mochetas, provista de muelle de bisagra, manilla exterior e interior y cerradura con llaves amaestradas, muelle cierrapuertas, selector de cierre, doble barra antipánico cada hoja, manillas entrenganche de poliamida con alma de acero y galce inferior. Lacado todo el conjunto en ral a definir por la propiedad. Medida la unidad ejecutada.</t>
  </si>
  <si>
    <t xml:space="preserve">060502.04    </t>
  </si>
  <si>
    <t>PERSIANA ENROLLABLE LAMAS MOTORIZADA</t>
  </si>
  <si>
    <t>Persiana enrrollable de lamas de chapa galvanizada C115 lacada en color gris oscuro RAL 7024, según modelo EROSKI de 40 mm de anchura, motorizada, equipada con todos sus accesorios, silentblocks en los anclajes, cajón oculto en falso techo, i. p.p. de mando a distancia, cuadro de control, conexionado de acometida, herrajes de cierre,medios auxiliares y de seguridad. Elaborado de taller y ajuste en obra,  incluso panel de dimensiones indicadas en docuemntacion grafica si fuera necesario. Medida la unidad colocada, rematada y funcionando.</t>
  </si>
  <si>
    <t xml:space="preserve">060502.05    </t>
  </si>
  <si>
    <t>VENTANAL CARP. ALUMINIO / 6+6</t>
  </si>
  <si>
    <t>Suministro y montaje de carpintería de aluminio color gris oscuro RAL 7024, colocándose vidrio laminar espesor 3+3 +cámara de 6 +vidrio laminar 3+3 con factor solar (g) 0,40 transmision termica limite 3,20w/m2k,  para conformado de ventanal fijo, formada por perfiles provistos de rotura de puente térmico. Elaborada en taller, con clasificación a la permeabilidad al aire según une-en 12207, clasificación a la estanqueidad al agua según une-en 12208 y clasificación a la resistencia a la carga del viento según une-en 12210. Medida la superficie ejecutada</t>
  </si>
  <si>
    <t xml:space="preserve">060502.06    </t>
  </si>
  <si>
    <t>PERFILERIA ACERO SUJECCIÓN PUERTA DE ACCESO</t>
  </si>
  <si>
    <t>Suministro y colocación de perfilería metálica para cuelgue y sujección de puerta corredera de acceso al local a base de acero en perfiles normalizados de dimensiones necesarias para aguantar la fábrica y la carpintería. Perfiles colgados del forjado superior mediante tubos/llantas de acero anclados mediante tacos mecánicos. Incluso p.p de elementos de anclaje, transporte, medios de elevación, auxiliares y ayudas necesarias para la correcta realización de la unidad.</t>
  </si>
  <si>
    <t>060502</t>
  </si>
  <si>
    <t>0605</t>
  </si>
  <si>
    <t xml:space="preserve">0607         </t>
  </si>
  <si>
    <t>PINTURA Y ACABADOS</t>
  </si>
  <si>
    <t xml:space="preserve">060701       </t>
  </si>
  <si>
    <t>PINTURA Y ACABADOS INT. VERT</t>
  </si>
  <si>
    <t xml:space="preserve">060701.01    </t>
  </si>
  <si>
    <t>PINTURA PLASTICA SATINADA COLOR PAREDES</t>
  </si>
  <si>
    <t>Pintura aplicada sobre paramentos interiores varios, dos manos, acabado a rodillo, incluso  p/p. de imprimación selladora, plastecido de faltas notables, lijados, replanteo, retirada y colocación de carteles, medios auxiliares y p/p de pequeño material. Medición a cinta corrida. Color marron RAL 8019 a confirmar por D.F.</t>
  </si>
  <si>
    <t xml:space="preserve">060701.02    </t>
  </si>
  <si>
    <t>PINTURA PLASTICA SATINADA PLACAS TECHOS</t>
  </si>
  <si>
    <t>Pintura plástica satinada, sobre placas falso techo sin perfilería, en color a definir por D.F. sobre soporte de yeso, pladur, revocos de mortero de cemento Portland y/o paneles prefabricados, aplicado en tres manos de acabado. Incluso masillado y capa selladora, material, suministro y aplicación. Incluso repercusión de andamiaje, medios auxiliares, protecciones y limpieza final. Medida la superficie ejecutada.</t>
  </si>
  <si>
    <t xml:space="preserve">060701.03    </t>
  </si>
  <si>
    <t>PINTURA ESMALTE CARPINTERÍAS METALICAS</t>
  </si>
  <si>
    <t>Preparación y aplicación de esmalte sintético en carpintería metálica. Incluso medios auxiliares, protecciones y limpieza final. Medida la superficie ejecutada.</t>
  </si>
  <si>
    <t xml:space="preserve">060701.04    </t>
  </si>
  <si>
    <t>PINTURA RESINA EPOXI SOLADO</t>
  </si>
  <si>
    <t>Pintado de pavimento mediante la Impregnación Epoxi en Base Acuosa incolora MASTERTOP P 670, consistente en la aplicación de dos capas (rendimiento 0,300 kg/m2), sobre superficies de hormigón o mortero, incluida la preparación del soporte. Color a elegir por la D.F. Medida la superficie totalmente terminada.</t>
  </si>
  <si>
    <t xml:space="preserve">060701.05    </t>
  </si>
  <si>
    <t>ALICATADO METRO EQUIPE DS123250 100X200 WHITE MATT</t>
  </si>
  <si>
    <t>Alicatado Metro Equipe DS123250 100X200 mm White Matt20x20 recibido con cemento cola de tipo Collastic de la marca Bettor sobre paramentos de albañileria, paneles de cámaras, cartón yeso o raseo maestreado, incluyendo p.p. de piezas especiales en formación de 1/2 cañas sanitarias, cantoneras, remates, piezas especiales, rejuntado, medios auxiliares y limpieza, según planos. Medida la superficie ejecutada totalmente terminada deduciendo huecos superiores a 1 m2.</t>
  </si>
  <si>
    <t xml:space="preserve">060701.06    </t>
  </si>
  <si>
    <t>SUM. Y COLOC. DE ESQUINERO ACERO INOXIDABLE</t>
  </si>
  <si>
    <t>Suministro y colocación de esquineros de acero inoxidable esquinero Durondell Dre 125, recibido con pasta adhesiva y limpieza. Medida la longitud ejecutada.</t>
  </si>
  <si>
    <t xml:space="preserve">060701.07    </t>
  </si>
  <si>
    <t>MEDIA CAÑA SANITARIA DE PVC SCHLÜTER-DILEX-HKW</t>
  </si>
  <si>
    <t>Suministro y colocación de media caña sanitaria de pvc, marca SCHLÜTER model DILEX-HKW referencia HKW-U11/O11-G, con altura H=11mm para recibir espesor de  alicatado, color según alicatado (G  gris, RAL 7030), recibida con cemento cola, incluso p.p. de cortes, ingletes, piezas especiales, rejuntado con lechada de cemento color según alicatado V-B/20 y limpieza, s/NTE-RPA-4, Medida la longitud colocada.</t>
  </si>
  <si>
    <t xml:space="preserve">060701.08    </t>
  </si>
  <si>
    <t>REVESTIMIENTO TABLERO TIPO LINK FLOOR</t>
  </si>
  <si>
    <t>Suministro y colocación de revestimiento con material de porcelanosa imitación madera link floor, hasta 1,25 m de altura, incluso perfiles "L" esquineros y de coronacion de aluminio lacado en negro con cortes a inglete limados para que no sean punzantes. Medida la superficie ejecutada totalemente terminada.</t>
  </si>
  <si>
    <t xml:space="preserve">060701.09    </t>
  </si>
  <si>
    <t>PINTURA PLACAS DE TECHO NCS S2050-Y80R</t>
  </si>
  <si>
    <t>Pintura plástica NCS S 2050-Y80R, sobre placas de falso techo, dejando la perfilería sin pintar, aplicado en tres manos de acabado. Incluso capa selladora, material, suministro y aplicación. Incluso repercusión de andamiaje, medios auxiliares, protecciones y limpieza final. Medida la superficie ejecutada.</t>
  </si>
  <si>
    <t xml:space="preserve">060701.10    </t>
  </si>
  <si>
    <t>PANEL PVC ESPUMADO IMPRESO</t>
  </si>
  <si>
    <t>Suministro y colocación de panel PVC espumado impreso para revestimiento de trasera de mobiliario de panadería, incluso limpieza. Medida la superficie ejecutada totalemente terminada.</t>
  </si>
  <si>
    <t xml:space="preserve">060701.11    </t>
  </si>
  <si>
    <t>IMPERMEABILIZANTE PARA CUBIERTAS TECHO</t>
  </si>
  <si>
    <t>Tratamiento antihumedad para cubiertas de revestimiento impermeabilizante elástico continuo, a base de polímeros acrílicos en emulsión acuosa, previa preparación del soporte, aplicación de dos manos con espátula dentada, con un rendimiento aproximado de entre 1-2 kg/m2 siguiendo las instrucciones de aplicación y preparación del soporte según se especifica en ficha técnica</t>
  </si>
  <si>
    <t xml:space="preserve">060701.12    </t>
  </si>
  <si>
    <t>PINTURA PLÁSTICA ACRÍLICA SATINADA</t>
  </si>
  <si>
    <t>Pintura plástica vinílica satinada medio industrial de 1ª calidad, aplicada con rodillo, en paramentos verticales y horizontales de fachada, i/limpieza de superficie, mano de imprimación y acabado con dos manos, según NTE-RPP-24.</t>
  </si>
  <si>
    <t>060701</t>
  </si>
  <si>
    <t xml:space="preserve">060702       </t>
  </si>
  <si>
    <t>FALSOS TECHOS Y ACAB. HORIZ.</t>
  </si>
  <si>
    <t xml:space="preserve">060702.01    </t>
  </si>
  <si>
    <t>FALSO TECHO MODULAR VINILO 60x60 BLANCO PARA PINTAR</t>
  </si>
  <si>
    <t>Suministro y montaje de falso techo desmontable, formado por una estructura de perfiles en forma de T de primarios y secundarios, suspendidas con varillas roscadas , en las cuales se apoyan placas con cantos rectos de yeso laminado con un revestimiento vinílico en una de sus caras,  de dimensiones 600x600 mm y espesor de 9,5 mm, i/ cortes de placas, limpieza y pequeño material. Medición a cinta corrida.</t>
  </si>
  <si>
    <t xml:space="preserve">060702.02    </t>
  </si>
  <si>
    <t>FALSO TECHO CONTINUO PLADUR</t>
  </si>
  <si>
    <t>Falso techo continuo de Pladur N-13mm en color blanco, comprendiendo perfiles auxiliares de anclaje  i/p.p. de elementos de remate, encintado, accesorios de fijación y andamiaje, medida la superficie en planta deduciendo huecos superiores a 2 m2.</t>
  </si>
  <si>
    <t xml:space="preserve">060702.03    </t>
  </si>
  <si>
    <t>TRAMPILLA PLADUR 60x90CM</t>
  </si>
  <si>
    <t>Suministro y colocación de trampilla de medidas 60x90cm con cuerpo de aluminio, placa de Pladur N-13 mm y sistemas de cierre ocultos, soportado por estructura auxiliar en caso necesario ymedios auxiliares i.p.p. de recibido de juntas. Medida la unidad ejecutada.</t>
  </si>
  <si>
    <t>060702</t>
  </si>
  <si>
    <t>0607</t>
  </si>
  <si>
    <t xml:space="preserve">0609         </t>
  </si>
  <si>
    <t>VARIOS</t>
  </si>
  <si>
    <t xml:space="preserve">0609.01      </t>
  </si>
  <si>
    <t>LIMPIEZA DE OBRA</t>
  </si>
  <si>
    <t>h</t>
  </si>
  <si>
    <t>Limpieza de obra consistente en limpieza previo comienzo de los trabajos de implantación por parte de eroski, y limpieza de obra previa apertura compuestos por:
- Limpieza de baldas de muebles.
- Limpieza de muebles de frio.
- Barrido y fregado.
- Limpieza de ventanas.</t>
  </si>
  <si>
    <t>0609</t>
  </si>
  <si>
    <t>06</t>
  </si>
  <si>
    <t xml:space="preserve">07           </t>
  </si>
  <si>
    <t>INSTALACIONES</t>
  </si>
  <si>
    <t xml:space="preserve">0701         </t>
  </si>
  <si>
    <t>VENTILACION Y CLIMATIZACION</t>
  </si>
  <si>
    <t xml:space="preserve">070101       </t>
  </si>
  <si>
    <t>CLIMATIZACION</t>
  </si>
  <si>
    <t xml:space="preserve">070101.02    </t>
  </si>
  <si>
    <t>UNIDAD EXTERIOR AIRE ACONDICIONADO 27kW</t>
  </si>
  <si>
    <t>Suministro e instalación de unidad exterior serie inverter, bomba de calor de 27 kW de potencia frigorifica max. y de 27 kW de potencia calorifica max.
Incluso estructura metálica de soportación imprimada y pintada, elementos antivibratorios, carga de refrigerante, líneas frigoríficas y juntas de deriva-ción, conexión eléctrica con unidades interiores y mando a distancia en oficina.
Totalmente montada y funcionando, conectada a red de saneamiento para los condensados.</t>
  </si>
  <si>
    <t xml:space="preserve">070101.03    </t>
  </si>
  <si>
    <t>CASETTE EMPOTRABLE 4 VIAS 8 kW</t>
  </si>
  <si>
    <t>Suministro e instalación de unidad interior de cassette 4 vías, de potencia nominal calorífica/frigorífica 8 / 10 kW.
Se incluye en medición:
-Unidad control, incluye programación, menús y multilenguaje. Pantalla. Funciones de ahorro de energía. Colocado en oficina
-Elementos de soportación antivibratorios, panel, carga de refrigerante, líneas frigoríficas y juntas de derivación, conexiones eléctricas , totalmente montados y funcionando.
-Bomba de condensados, con conexión a la red de saneamiento.
-Taladros en muro, pasamuros, soportes, anclajes
Totalmente montada y conexionada, funcionando.</t>
  </si>
  <si>
    <t>070101</t>
  </si>
  <si>
    <t xml:space="preserve">070102       </t>
  </si>
  <si>
    <t>VENTILACION - EXTRACCION</t>
  </si>
  <si>
    <t xml:space="preserve">07010201     </t>
  </si>
  <si>
    <t>MAQUINARIA VENTILACION</t>
  </si>
  <si>
    <t xml:space="preserve">07010201.01  </t>
  </si>
  <si>
    <t>UNIDAD VENTILACIÓN DE CVB 270/270N</t>
  </si>
  <si>
    <t>Unidad de ventilación centrifugo tipo CVB 270/270N o similar. incluida regulacion por temporizador o sonda de temperatura, medida la unidad instalada,</t>
  </si>
  <si>
    <t xml:space="preserve">07010201.02  </t>
  </si>
  <si>
    <t>UNIDAD VENTILACIÓN DE CVB 180/180N</t>
  </si>
  <si>
    <t xml:space="preserve">07010201.03  </t>
  </si>
  <si>
    <t>RECUPERADOR LUYMAR UR-1800</t>
  </si>
  <si>
    <t>Suministro e instalación de recuperador de calor, con recuperación según norma 2018, marca luymar, mod. ur-1800-he, suspendido del falso techo mediante silent-blocks,  barilla roscada y perfilería metálica, emboques elásticos con conductos, conexiones eléctricas, conexiones de mando en oficina, totalmente montado y funcionando. Se incluye en medición kit de control de co2</t>
  </si>
  <si>
    <t>07010201</t>
  </si>
  <si>
    <t xml:space="preserve">07010202     </t>
  </si>
  <si>
    <t>CONDUCTOS</t>
  </si>
  <si>
    <t xml:space="preserve">07010202.01  </t>
  </si>
  <si>
    <t>TUBERIA FLEX. ALUM. ø125 mm</t>
  </si>
  <si>
    <t>Suministro e instalación de tubería superflexible de aluminio de ø125mm , instalados para canalizar la salida de las bocas de extracción. Medida la unidad instalada.</t>
  </si>
  <si>
    <t xml:space="preserve">07010202.02  </t>
  </si>
  <si>
    <t>CONDUCTO CIRCULAR DE CHAPA D=160 mm</t>
  </si>
  <si>
    <t>Conducto circular helicoidal de chapa de 160 mm de diámetro, según une 100-102-88, con parte proporcional de accesorios, piezas de transformación, y soportes. Incluyendo suministro y montaje.</t>
  </si>
  <si>
    <t xml:space="preserve">07010202.023 </t>
  </si>
  <si>
    <t>CONDUCTO CIRCULAR DE CHAPA D=200 mm</t>
  </si>
  <si>
    <t>Conducto circular helicoidal de chapa de 200 mm de diámetro, según une 100-102-88, con parte proporcional de accesorios, piezas de transformación, y soportes. Incluyendo suministro y montaje.</t>
  </si>
  <si>
    <t xml:space="preserve">07010202.04  </t>
  </si>
  <si>
    <t>CONDUCTO CIRCULAR DE CHAPA D=250 mm</t>
  </si>
  <si>
    <t>Conducto circular helicoidal de chapa de 250 mm de diámetro, según une 100-102-88, con parte proporcional de accesorios, piezas de transformación, y soportes. Incluyendo suministro y montaje.</t>
  </si>
  <si>
    <t xml:space="preserve">07010202.05  </t>
  </si>
  <si>
    <t>CONDUCTO CIRCULAR DE CHAPA D=300 mm</t>
  </si>
  <si>
    <t>Conducto circular helicoidal de chapa de 300 mm de diámetro, según une 100-102-88, con parte proporcional de accesorios, piezas de transformación, y soportes. Incluyendo suministro y montaje.</t>
  </si>
  <si>
    <t xml:space="preserve">07010202.06  </t>
  </si>
  <si>
    <t>CONDUCTO CIRCULAR DE CHAPA D=350 mm</t>
  </si>
  <si>
    <t>Conducto circular helicoidal de chapa de 350 mm de diámetro, según une 100-102-88, con parte proporcional de accesorios, piezas de transformación, y soportes. Incluyendo suministro y montaje.</t>
  </si>
  <si>
    <t xml:space="preserve">07010202.07  </t>
  </si>
  <si>
    <t>CONDUCTO CLIMAVER NETO</t>
  </si>
  <si>
    <t>Suministro e instalación de conducto de fibra de vidrio tipo climaver neto pro de 25 mm. de espesor, sellados con cinta adhesiva de aluminio, incluyendo parte proporcional de corte, ejecución, codos, derivaciones, y suspensión con varilla roscada de 8 mm diámetro y puentes de perfiles metálicos conformados en frío. Incluidos elementos elásticos para conexión entre acondicionador y conductos, embocadura a difusores y rejillas. Totalmente instalado según normativa.</t>
  </si>
  <si>
    <t>07010202</t>
  </si>
  <si>
    <t xml:space="preserve">07010203     </t>
  </si>
  <si>
    <t>ELEMENTOS DE DIFUSION</t>
  </si>
  <si>
    <t xml:space="preserve">07010203.01  </t>
  </si>
  <si>
    <t>REJILLA INTEMPERIE</t>
  </si>
  <si>
    <t>Rejilla  exterior de dimensiones según documentacion grafica, con malla antipajaros. Lacada en color a definir por la D.F. Suministro, colocación, y accesorios de montaje incluidos. Medida la superficie de rejilla realmente instalada.</t>
  </si>
  <si>
    <t xml:space="preserve">07010203.02  </t>
  </si>
  <si>
    <t>REJILLA EXTRACCIÓN 225x125 mm</t>
  </si>
  <si>
    <t>Rejilla de extracción para extracción de dimensiones 225x165 mm. Medida la unidad instalada y conectada al conducto correspondiente.</t>
  </si>
  <si>
    <t xml:space="preserve">07010203.03  </t>
  </si>
  <si>
    <t>REJILLA EXTRACCIÓN 325x225 mm</t>
  </si>
  <si>
    <t>Rejilla de extracción para extracción de dimensiones 325x225 mm. Medida la unidad instalada y conectada al conducto correspondiente.</t>
  </si>
  <si>
    <t xml:space="preserve">07010203.04  </t>
  </si>
  <si>
    <t>REJILLA EXTRACCIÓN 600x600 mm</t>
  </si>
  <si>
    <t>Rejilla para toma/expulsión de aire, de dimensiones 600x600 mm. Medida la unidad instalada y conectada al conducto correspondiente.</t>
  </si>
  <si>
    <t>07010203</t>
  </si>
  <si>
    <t xml:space="preserve">07010204     </t>
  </si>
  <si>
    <t xml:space="preserve">07010204.01  </t>
  </si>
  <si>
    <t>SONDA DE TEMPERATURA</t>
  </si>
  <si>
    <t>Suministro y montaje de sonda de temperatura, totalmente cableado y conexionado con ventilador, montado y funcionando.</t>
  </si>
  <si>
    <t xml:space="preserve">07010204.02  </t>
  </si>
  <si>
    <t>LEGALIZACIÓN INSTALACION</t>
  </si>
  <si>
    <t>Legalización de la instalación de cimatizacion ante la delegación territorial de Industria.
Se incluye:
 - la preparación memoria tecnica de diseño
 - dirección de obra
 - certificado de la instalación
 - inspección del o.c.a.
 - solicitud de puesta en marcha
 - la presentación y seguimiento hasta buen fin de los expedientes ante servicios territoriales de industria y entidades colaboradoras (incluidos todos aquellos impresos completados con los datos solicitados por el organismo competente).
 - seguimiento de tramitación, y recogida en su caso de toda la documentación sellada. 
 - planos As built en formato dwg
 - libro de instrucciones en formato pdf.
 - firma de técnic@ competente
 - visados y tasas, tanto las derivadas de la legalización administrativa como las correspondientes a los costes de inspección previa.
 - todos los trámites administrativos que haya que realizar con cualquier organismo oficial o empresa suministradora para llevar a buen término las instalaciones de este capítulo.
 - Gestión de certificados de empresa de detección y alarma e inclusión en expediente.
Totalmente legalizada.</t>
  </si>
  <si>
    <t>07010204</t>
  </si>
  <si>
    <t>070102</t>
  </si>
  <si>
    <t>0701</t>
  </si>
  <si>
    <t xml:space="preserve">0702         </t>
  </si>
  <si>
    <t>PROTECCION CONTRA INCENDIOS</t>
  </si>
  <si>
    <t xml:space="preserve">070203       </t>
  </si>
  <si>
    <t>EXTINTORES PORTATILES</t>
  </si>
  <si>
    <t xml:space="preserve">070203.01    </t>
  </si>
  <si>
    <t>EXTINTOR MANUAL POLVO POLIV. ABC 6KG</t>
  </si>
  <si>
    <t>Extintor de agua + AFFF de 6 kg eficacia 27A-223B de presión incorporada, equipado  con manguera, manometro y accesorios para su colocación. Suministro y montaje.</t>
  </si>
  <si>
    <t xml:space="preserve">070203.02    </t>
  </si>
  <si>
    <t>EXTINTOR MANUAL DE DIÓXIDO DE CARBONO 5 KG</t>
  </si>
  <si>
    <t>Extintor de nieve carbónica (CO2) de 5 kg eficacia 89B, equipado con boquilla, manómetro y accesorios para su colocación. Suministro y montaje.</t>
  </si>
  <si>
    <t xml:space="preserve">070203.03    </t>
  </si>
  <si>
    <t>SOPORTE EXTINTOR</t>
  </si>
  <si>
    <t>Suministro e instalación de soporte de extintor para sala de ventas con mástil y banderola de señalización.
Marca Hipersystem.
Totalmente colocado.</t>
  </si>
  <si>
    <t>070203</t>
  </si>
  <si>
    <t xml:space="preserve">070204       </t>
  </si>
  <si>
    <t>BOCAS DE INCENDIOS EQUIPADAS</t>
  </si>
  <si>
    <t xml:space="preserve">070204.01    </t>
  </si>
  <si>
    <t>BOCA DE INCENDIO EQUIPADA BIE-25 INOX+ARMARIO EXTINTOR</t>
  </si>
  <si>
    <t>Boca de incendio equipada BIE-25 con armario metálico en acero inoxidable y armario para pulsador y extintor, con tapa ciega s/memoria gráfica. Marco reforzado con cerradura, carrete axial con alimentación tubular y giro de 180 grados con entrada directa, válvula de corte de esfera en latón forjado y toma para monómetro en baño de glicerina, lanza triple efecto de 25 mm, 20 m de manguera sumirrígida no autocolapsable tipo Armtex. Cumplirá norma UNE 23-091. Racors de aluminio. Suministro y montaje en superficie.
Marca: Grupo de Incencios, Ribó o Anber.</t>
  </si>
  <si>
    <t xml:space="preserve">070204.02    </t>
  </si>
  <si>
    <t>BOCA DE INCENDIO EQUIPADA BIE-25</t>
  </si>
  <si>
    <t>Boca de incendio equipada BIE-25 con armario metálico en chapa roja , con tapa ciega. Marco reforzado con cerradura, carrete axial con alimentación tubular y giro de 180 grados con entrada directa, válvula de corte de esfera en latón forjado y toma para monómetro en baño de glicerina, lanza triple efecto de 25 mm, 20 m de manguera sumirrígida no autocolapsable tipo Armtex. Cumplirá norma UNE 23-091. Racors de aluminio. Suministro y montaje.
Marca: Grupo de Incencios o similar</t>
  </si>
  <si>
    <t xml:space="preserve">070204.03    </t>
  </si>
  <si>
    <t>TUBERÍA AESS UNE EN 10255 2 1/2" N/P</t>
  </si>
  <si>
    <t>Tubería de acero estirado sin soldadura UNE EN 10255 clase negra y pintada con una mano de imprimación y otra de acabado a definir por la D.T., incluso parte proporcional de accesorios y elementos de soportación. Diámetro nominal: 2 1/2". Suministro y montaje.</t>
  </si>
  <si>
    <t xml:space="preserve">070204.04    </t>
  </si>
  <si>
    <t>TUBERÍA AESS UNE EN 10255 2" N/P</t>
  </si>
  <si>
    <t>Tubería de acero estirado sin soldadura UNE EN 10255 clase negra y pintada con una mano de imprimación y otra de acabado a definir por la D.T., incluso parte proporcional de accesorios y elementos de soportación. Diámetro nominal: 2". Suministro y montaje.</t>
  </si>
  <si>
    <t xml:space="preserve">070204.05    </t>
  </si>
  <si>
    <t>TUBERÍA AESS UNE EN 10255 1 1/2" N/P</t>
  </si>
  <si>
    <t>Tubería de acero estirado sin soldadura UNE EN 10255 clase negra y pintada con una mano de imprimación y otra de acabado a definir por la D.T., incluso parte proporcional de accesorios y elementos de soportación. Diámetro nominal: 1 1/2". Suministro y montaje.</t>
  </si>
  <si>
    <t xml:space="preserve">070204.06    </t>
  </si>
  <si>
    <t>TUBERÍA AESS UNE EN 10255 1 1/4" N/P</t>
  </si>
  <si>
    <t xml:space="preserve">070204.07    </t>
  </si>
  <si>
    <t>DETECTOR DE FLUJO</t>
  </si>
  <si>
    <t>Detector de flujo marca VIKING homologado por UL y FM para tubería de 2 1/2".</t>
  </si>
  <si>
    <t xml:space="preserve">070204.08    </t>
  </si>
  <si>
    <t>MANOMETRO  DIAM. 100</t>
  </si>
  <si>
    <t>Manómetro  diám. 100, 0-16 kg/cm2, incluso válvula de bloqueo y conexión a colector.</t>
  </si>
  <si>
    <t xml:space="preserve">070204.09    </t>
  </si>
  <si>
    <t>VÁLVULA MARIPOSA DE 2 1/2"</t>
  </si>
  <si>
    <t>Suministro y colocación de válvula de cierre tipo mariposa, con palanca de 2 1/2" de diámetro, de fundición, colocada mediante unión roscada con bridas, totalmente equipada, instalada y funcionando.</t>
  </si>
  <si>
    <t xml:space="preserve">070204.10    </t>
  </si>
  <si>
    <t>ARMARIO CONTADOR</t>
  </si>
  <si>
    <t>Suministro e instalacion de armario para contador de PCI, incluye accesorios en el interior valvula de bola, carrete de desmontaje, valvula de compuerta, contador contraincendios, pp pequeño material a diametro segun acometida que llega al modulo de contadores, unidad instalada, conexionada y en funcionamiento.</t>
  </si>
  <si>
    <t>070204</t>
  </si>
  <si>
    <t xml:space="preserve">070208       </t>
  </si>
  <si>
    <t>SEÑALIZACION</t>
  </si>
  <si>
    <t xml:space="preserve">070208.00    </t>
  </si>
  <si>
    <t>NOTA:</t>
  </si>
  <si>
    <t>1.- Las señales fotoluminiscentes serán de base de material plástico o metálico y estarán compuestas de la siguiente forma:
-capa soporte dura, rígida o semirrígida.
-capa intermedia de material fotoluminiscente.
-capa exterior de cubrimiento de alta transparencia, lisa y con propiedades protectoras de los rayos ultravioleta. 
- en cualquier caso deben ser material M-1, exento de sales de plomo  o fósforo  y sin elementos  o componentes radioactivos.
2.- Las señales han de ir identificadas según la norma UNE 23035/1 de 19/12/2003 y BOE 10/02/2004. Deberá indicarse : nombre del fabricante, nombre del modelo o familia concreta del producto, fecha de fabricación (puede ir en el embalaje de suministro de fábrica), norma UNE a la que se atiene o valores reales del producto instalado 23035-1, colores K y W de producto estimulado o atenuado.</t>
  </si>
  <si>
    <t xml:space="preserve">070208.02    </t>
  </si>
  <si>
    <t>PLACA SEÑALIZACIÓN EXTINTOR</t>
  </si>
  <si>
    <t>Placa de señalizacióin luminiscente indicativa de "Extintor manual" en DIN A4 (210x297) de fabricación en plástico, incluso accesorios para su colocación. Suministro y montaje.</t>
  </si>
  <si>
    <t xml:space="preserve">070208.03    </t>
  </si>
  <si>
    <t>PLACA SEÑALIZACIÓN BIE</t>
  </si>
  <si>
    <t>Placa de señalización luminiscente indicativo de "Boca de Incendio Equipada" en DIN A4 (210x297) de fabricación de plástico, incluso accesorios para su colocación. Suministro y montaje.</t>
  </si>
  <si>
    <t xml:space="preserve">070208.04    </t>
  </si>
  <si>
    <t>PLACA SEÑALIZACIÓN</t>
  </si>
  <si>
    <t>Placa de señalización luminiscente indicativa de "Salida" o pictograma según esquemas en DIN A4 (210x297) de fabricación en plástico, incluso accesorios para su colocación. Suministro y montaje.</t>
  </si>
  <si>
    <t>070208</t>
  </si>
  <si>
    <t xml:space="preserve">070211       </t>
  </si>
  <si>
    <t>LEGALIZACIÓN PCI</t>
  </si>
  <si>
    <t xml:space="preserve">070211.01    </t>
  </si>
  <si>
    <t>Legalización de la instalación de protección contra incendios ante la delegación territorial de Industria.
Se incluye:
 - la preparación y visados de proyectos en el colegio profesional correspondiente
 - dirección de obra
 - certificado de la instalación
 - inspección del o.c.a.
 - solicitud de puesta en marcha
 - la presentación y seguimiento hasta buen fin de los expedientes ante servicios territoriales de industria y entidades colaboradoras (incluidos todos aquellos impresos completados con los datos solicitados por el organismo competente).
 - seguimiento de tramitación, y recogida en su caso de toda la documentación sellada. 
 - planos As built en formato dwg
 - libro de instrucciones en formato pdf.
 - firma de técnic@ competente
 - visados y tasas, tanto las derivadas de la legalización administrativa como las correspondientes a los costes de inspección previa.
 - todos los trámites administrativos que haya que realizar con cualquier organismo oficial o empresa suministradora para llevar a buen término las instalaciones de este capítulo.
 - Gestión de certificados de empresa de detección y alarma e inclusión en expediente.
Totalmente legalizada.</t>
  </si>
  <si>
    <t xml:space="preserve">070211.02    </t>
  </si>
  <si>
    <t>CERTIFICADO</t>
  </si>
  <si>
    <t>Certificado, firmado por técnico cualificado, que acredite la correcta ejecución de los sellados en tienda, así como la correcta ejecución de la sectorización. Se adjuntarán certificados de todos los materiales empleados en el sellado.</t>
  </si>
  <si>
    <t>070211</t>
  </si>
  <si>
    <t>0702</t>
  </si>
  <si>
    <t xml:space="preserve">0705         </t>
  </si>
  <si>
    <t>ELECTRICIDAD</t>
  </si>
  <si>
    <t xml:space="preserve">070501       </t>
  </si>
  <si>
    <t>ILUMINACION</t>
  </si>
  <si>
    <t xml:space="preserve">070501.01B   </t>
  </si>
  <si>
    <t>INST. LUMINARIA LINEAL SV+CARRIL 1500 mm</t>
  </si>
  <si>
    <t>Instalacion de luminaria lineal en sala de ventas de 1500 mm y carril electrificado de 5 hilos. Incluida parte proporcional de tapas finales y suspensiones con cable de acero,parte proporcional de conductor de cobre rz1-k 0.6/1 Kv 3x2,5mm² desde la manguera sobre la bandeja hasta la luminaria, clemas, tubo pvc y cajas de derivación. Incluye  instalación de accesorios.Tantas unidades sean necesarias para su correcta instalación y sujeción, según interdistancias de fabricante. Totalmente conexionado, comprobado y nivelado.</t>
  </si>
  <si>
    <t xml:space="preserve">070501.02B   </t>
  </si>
  <si>
    <t>INST. LUMINARIA LED ESTANCA</t>
  </si>
  <si>
    <t>Instalacion de luminaria estanca en locales de acceso restringido, incluso accesorios de montaje y conexión a línea general mediante cable 2(1x2,5)+t bajo tubo rígido en instalación vista y corrugado en instalación empotrada. Incluye suministro e instalación de accesorios .Tantas unidades sean necesarias para su correcta instalación y sujeción, según interdistancias de fabricante. Totalmente conexionado, comprobado y nivelado.</t>
  </si>
  <si>
    <t xml:space="preserve">070501.03B   </t>
  </si>
  <si>
    <t>INST. LUMINARIA LED 60x60</t>
  </si>
  <si>
    <t>Instalación de luminaria LED 60x60, incluida parte proporcional de conductor de cobre rz1-k 0.6/1 Kv 3x2,5mm² desde la manguera sobre la bandeja hasta la luminaria, clemas, tubo pvc y cajas de derivación. Incluye suministro e instalación de accesorios .Tantas unidades sean necesarias para su correcta instalación y sujeción, Totalmente conexionado, comprobado y nivelado.</t>
  </si>
  <si>
    <t xml:space="preserve">070501.04B   </t>
  </si>
  <si>
    <t>INST. FOCO/PROYECTOR EN CARRIL</t>
  </si>
  <si>
    <t>Instalación de proyector y carril de 5 hilos , incluida parte proporcional de tapas finales, codos a 90º, y suspensiones con cable de acero y parte proporcional de conductor de cobre rz1-k 0.6/1 Kv 3x2,5mm² desde la manguera sobre la bandeja hasta la luminaria, clemas, tubo pvc y cajas de derivación. Instalado y terminado, incluyendo replanteo, agujeros, accesorios de anclaje y conexionado. Totalmente conexionado, comprobado y nivelado.</t>
  </si>
  <si>
    <t xml:space="preserve">070501.05B   </t>
  </si>
  <si>
    <t>INST. DOWNLIGHT</t>
  </si>
  <si>
    <t>Instalación de downlight empotrable en falso techo,  incluso  lámpara y conexión a línea general mediante cable 2(1x2,5)+T bajo tubo rígido en instalación vista y corrugado en instalación empotrada. Totalmente montada y funcionando. 
Material suministrado por la Propiedad.</t>
  </si>
  <si>
    <t xml:space="preserve">070501.07B   </t>
  </si>
  <si>
    <t>INST. LUMINARIA EMERGENCIA</t>
  </si>
  <si>
    <t>Instalación de luminaria de emergencia empotrada en falso techo o de superficie,  incluso conexión a línea general mediante cable 2(1x2,5)+T bajo tubo rígido en instalación vista y corrugado en instalación empotrada. Totalmente montada y funcionando. 
Material suministrado por la Propiedad.</t>
  </si>
  <si>
    <t>070501</t>
  </si>
  <si>
    <t xml:space="preserve">070502       </t>
  </si>
  <si>
    <t>FUERZA</t>
  </si>
  <si>
    <t xml:space="preserve">070502.02    </t>
  </si>
  <si>
    <t>DERIVACION INDIVIDUAL A CGBT</t>
  </si>
  <si>
    <t>Suministro e instalacion de conductor de cobre de aislamiento tipo Rz1-k-0,6/1kv de seccion segun esquema unifilar. Instalacion bajo tubo de pvc, de caracteristicas y diametro adecuado segun REBT, incluyendo accesorios de conexión y marcado sistema unex. Totalmente instalado y conexionado. La medición incluye los 4 conductores que forman el circuito trifásico mas el conductor de tierra.</t>
  </si>
  <si>
    <t xml:space="preserve">070502.03    </t>
  </si>
  <si>
    <t>CUADRO GENERAL DE MANDO Y PROTECCION</t>
  </si>
  <si>
    <t>Suministro y montaje de cuadro general de mando y protección, conteniendo todo el aparellaje descrito en documentacion grafica, debidamente conexionado, incluso reloj de control de los equipos de clima y ventilación. Medida la unidad instalada.</t>
  </si>
  <si>
    <t xml:space="preserve">070502.04    </t>
  </si>
  <si>
    <t>BATERÍA DE CONDENSADORES INSTALACIÓN HASTA 25 KVAR</t>
  </si>
  <si>
    <t>Suministro e instalación de batería de condensadores de hasta 25 kVAr, totalmente instalada y conexionada.</t>
  </si>
  <si>
    <t xml:space="preserve">070502.05    </t>
  </si>
  <si>
    <t>CUADRO DE ENCENDIDOS</t>
  </si>
  <si>
    <t>Suministro e instalación de cuadro de encendidos para centralización de mando de alumbrado en ejecución de superficie, marca NIESSEN para serie ZENIT o similar, formado por zócalo con bastidor metálico, tapa opaca, placa embellecedora, y mecanismos, en número según ctos. de alumbrado de sala de ventas, salvo aquellos gobernados con detector de presencia o interruptor. Totalmente montado, rotulado, incluye envolvente, mecanismos, líneas hasta CGBT y conexiones.</t>
  </si>
  <si>
    <t xml:space="preserve">070502.06    </t>
  </si>
  <si>
    <t>ENCENDIDO LLAVE ENTRADA TIENDA</t>
  </si>
  <si>
    <t>Suminsitro e instalación de llavín para encendido de  alumbrado de cortesía, con p.p. de tubo de PVC de diametro adecuado y cable de conexión de encendido desde llavín hasta cuadro. Instalado y conexionado.</t>
  </si>
  <si>
    <t xml:space="preserve">070502.07    </t>
  </si>
  <si>
    <t>CABLE DE COBRE TIPO RZ1-K (AS) 2(1X1,5)+T</t>
  </si>
  <si>
    <t>Distribución en cable de cobre tipo rz1-k (as) 0,6/1kv, de 2(1x1,5)+t de sección, incluso terminales. Queda incluida la medición de cable para toma de tierra. Colocado y conexionado. Medida la longitud instalada.</t>
  </si>
  <si>
    <t xml:space="preserve">070502.08    </t>
  </si>
  <si>
    <t>CABLE DE COBRE TIPO RZ1-K (AS) 2(1X2,5)+T</t>
  </si>
  <si>
    <t>Distribución en cable de cobre tipo rz1-k (as) 0,6/1kv, de 2(1x2,5)+t de sección, incluso terminales. Queda incluida la medición de cable para toma de tierra. Colocado y conexionado. Medida la longitud instalada.</t>
  </si>
  <si>
    <t xml:space="preserve">070502.09    </t>
  </si>
  <si>
    <t>CABLE DE COBRE TIPO RZ1-K (AS) 4(1X2,5)+T</t>
  </si>
  <si>
    <t>Distribución en cable de cobre tipo rz1-k (as) 0,6/1kv, de 4(1x2,5)+t de sección, incluso terminales. Queda incluida la medición de cable para toma de tierra. Colocado y conexionado. Medida la longitud instalada.</t>
  </si>
  <si>
    <t xml:space="preserve">070502.10    </t>
  </si>
  <si>
    <t>CABLE DE COBRE TIPO RZ1-K (AS) 4(1X6)+T</t>
  </si>
  <si>
    <t>Distribución en cable de cobre tipo rz1-k (as) 0,6/1kv, de 4(1x6)+t de sección, incluso terminales. Queda incluida la medición de cable para toma de tierra. Colocado y conexionado. Medida la longitud instalada.</t>
  </si>
  <si>
    <t xml:space="preserve">070502.11    </t>
  </si>
  <si>
    <t>CABLE DE COBRE TIPO RZ1-K (AS) 4(1X16)+T</t>
  </si>
  <si>
    <t>Distribución en cable de cobre tipo rz1-k (as) 0,6/1kv, de 4(1x10)+t de sección, incluso terminales. Queda incluida la medición de cable para toma de tierra. Colocado y conexionado. Medida la longitud instalada.</t>
  </si>
  <si>
    <t xml:space="preserve">070502.12    </t>
  </si>
  <si>
    <t>TOMA DE CORRIENTE MONOFASICO 16 A</t>
  </si>
  <si>
    <t>Toma de corriente monofásica schuko 16 A+T, en cualquier tipo de instalación, para corriente de Red o de SAI , incluso mecanismos, p.p. de conductor y tubo de pvc hasta linea principal y conexionado. Medida la unidad instalada</t>
  </si>
  <si>
    <t xml:space="preserve">070502.13    </t>
  </si>
  <si>
    <t>BASE DE ENCHUFE MULTIPLE RED</t>
  </si>
  <si>
    <t>Base de enchufe multiple en color blanco, consistente en  un punto de fuerza que conecta 4 tomas de corriente monofásicas 16A+T, alojadas en canal de PVC de 1 m de longitud o cuadrada, caja de registro con bornas(según casos) y acometida en cable según esquema unifilar, bajo tubo de PVC rígido en instalación vista y corrugado en empotrada, incluso mecanismos, p.p. de conductor y tubo de pvc hasta linea principal. Medida la unidad como cada base multiple realmente instalada.</t>
  </si>
  <si>
    <t xml:space="preserve">070502.14    </t>
  </si>
  <si>
    <t>BASE DE ENCHUFE MULTIPLE SAI</t>
  </si>
  <si>
    <t>Base de enchufe multiple en color rojo, consistente en  un punto de fuerza que conecta 4 tomas de corriente monofásicas 16A+T, alojadas en canal de PVC de 1 m de longitud o cuadrada, caja de registro con bornas(según casos) y acometida en cable según esquema unifilar, bajo tubo de PVC rígido en instalación vista y corrugado en empotrada, incluso mecanismos, p.p. de conductor y tubo de pvc hasta linea principal. Medida la unidad como cada base multiple realmente instalada.</t>
  </si>
  <si>
    <t xml:space="preserve">070502.15    </t>
  </si>
  <si>
    <t>TOMA DE CORRIENTE TRIFÁSICA ZETAC</t>
  </si>
  <si>
    <t>Toma de corriente trifásica de 16/32A modelo zetac, en cualquier tipo de instalación, incluso mecánismos, p.p. de conductor hasta linea y conexionado. Medida la unidad realmente ejecutada</t>
  </si>
  <si>
    <t xml:space="preserve">070502.16    </t>
  </si>
  <si>
    <t>PUNTO DE LUZ INTERRUPTOR</t>
  </si>
  <si>
    <t>Suministro y colocación de interruptor de punto de luz en aseos, obradores, cámaras, etc., con interruptor o pulsador, para hasta tres luminarias independientes, totalmente instalado y conexionado hasta caja de derivación con cable rz1-k 0,6/1 kv 2(1x2.5)+T bajo tubo rígido en instalación vista y tubo corrugado en empotrada. Incluye mecanismo, cajas, tubos, cableado y conexiones.</t>
  </si>
  <si>
    <t xml:space="preserve">070502.17    </t>
  </si>
  <si>
    <t>PUNTO DE FUERZA</t>
  </si>
  <si>
    <t>Punto de fuerza consistente en  caja de registro con bornas(según casos) y acometida en cable según esquema unifilar, totalmente instalado y conexionado hasta caja de derivación con cable rz1-k 0,6/1 kv 2(1x2.5)+T bajo tubo rígido en instalación vista y tubo corrugado en empotrada. Incluye mecanismo, cajas, tubos, cableado y conexiones.</t>
  </si>
  <si>
    <t xml:space="preserve">070502.18    </t>
  </si>
  <si>
    <t>DET PRESENCIA</t>
  </si>
  <si>
    <t xml:space="preserve">070502.19    </t>
  </si>
  <si>
    <t>LEGALIZACION INSTALACIÓN ELÉCTRICA</t>
  </si>
  <si>
    <t>Tramitación de proyecto de instalación eléctrica, tasas de oca, boletín y presentación en los organismos solicitantes. (La ingenieria entregará proyecto y dirección de obra de la instalacion eléctrica)</t>
  </si>
  <si>
    <t xml:space="preserve">070502.20    </t>
  </si>
  <si>
    <t>CONEXION SAI Y BY PASS</t>
  </si>
  <si>
    <t>Conexion del Sai proporcionado por la propiedad y realizacion de by pass en CGBT, para permitir la conexion/desconexion del SAI.</t>
  </si>
  <si>
    <t>070502</t>
  </si>
  <si>
    <t xml:space="preserve">070503       </t>
  </si>
  <si>
    <t>CANALIZACIONES</t>
  </si>
  <si>
    <t xml:space="preserve">070503.01    </t>
  </si>
  <si>
    <t>CANALETA UNEX 110X60 MM</t>
  </si>
  <si>
    <t>Canaleta unex 110x60 mm con tapa y remates finales, elementos de fijación, pequeño material y mano de obra. Medida la longitud instalada.</t>
  </si>
  <si>
    <t xml:space="preserve">070503.02    </t>
  </si>
  <si>
    <t>BANDEJA METALICA 300X60</t>
  </si>
  <si>
    <t>Bandeja metálica  300x60 con sus correspondientes soportes, uniones y tapa en paramentos verticales o vistos y enrejillada en falso techo y almacén, pequeño material y mano de obra. medida la longitud instalada</t>
  </si>
  <si>
    <t xml:space="preserve">070503.03    </t>
  </si>
  <si>
    <t>BANDEJA METALICA 200X60</t>
  </si>
  <si>
    <t>Bandeja metálica  200x60 con sus correspondientes soportes, uniones y tapa en paramentos verticales o vistos y enrejillada en falso techo y almacén, pequeño material y mano de obra. medida la longitud instalada</t>
  </si>
  <si>
    <t xml:space="preserve">070503.04    </t>
  </si>
  <si>
    <t>BANDEJA METALICA 100X60</t>
  </si>
  <si>
    <t>Bandeja metálica  100x60 con sus correspondientes soportes, uniones y tapa en paramentos verticales o vistos y enrejillada en falso techo y almacén, pequeño material y mano de obra. medida la longitud instalada</t>
  </si>
  <si>
    <t xml:space="preserve">070503.05    </t>
  </si>
  <si>
    <t>CANALIZACION PARA DATOS</t>
  </si>
  <si>
    <t>Canalizacion para la instalación de datos mediante tubo forroplast M25. Solamente se instalara el tubo, el cableado y las conexiones posteriores seran realizadas por la propiedad.</t>
  </si>
  <si>
    <t>070503</t>
  </si>
  <si>
    <t xml:space="preserve">070504       </t>
  </si>
  <si>
    <t>RED DE TIERRAS</t>
  </si>
  <si>
    <t xml:space="preserve">070504.01    </t>
  </si>
  <si>
    <t>RED EQUIPOTENCIAL TIERRAS</t>
  </si>
  <si>
    <t>Conexionado de tierra a todos los elementos metálicos de instalación, ventanas, puertas, tuberías, bandejas, etc con cable tierra de 4 mm bajo tubo o moldura, piezas de unión, pqueño material y mano de obra. Medida la unidad instalada.</t>
  </si>
  <si>
    <t>070504</t>
  </si>
  <si>
    <t xml:space="preserve">070505       </t>
  </si>
  <si>
    <t>TELEFONIA</t>
  </si>
  <si>
    <t xml:space="preserve">070505.01    </t>
  </si>
  <si>
    <t>CANALIZACION PARA LA ACOMETIDA</t>
  </si>
  <si>
    <t>Tendido de canalización para la acometida de telefonía entre repartidor de la compañia y la oficina con tubo de pvc m32. Medida la unidad instalada.</t>
  </si>
  <si>
    <t>070505</t>
  </si>
  <si>
    <t xml:space="preserve">070506       </t>
  </si>
  <si>
    <t>MEGAFONIA-HILO MUSICAL</t>
  </si>
  <si>
    <t xml:space="preserve">070506.01    </t>
  </si>
  <si>
    <t>ALTAVOZ OPTIMUS</t>
  </si>
  <si>
    <t>Altavoz optimus  Medida la unidad ejecutada.</t>
  </si>
  <si>
    <t xml:space="preserve">070506.02    </t>
  </si>
  <si>
    <t>AMPLIFICADOR OPTIMUS</t>
  </si>
  <si>
    <t>Amplificador optimus MAV-120Z6 para megafonia e hilo musical. Medida la unidad suministrada.</t>
  </si>
  <si>
    <t xml:space="preserve">070506.03    </t>
  </si>
  <si>
    <t>CABLEADO DE LA INSTALACION</t>
  </si>
  <si>
    <t>Cableado de la instalación de megafonía e hilo musical, bajo tubo PVC m20, cable bicolor de 2x1,5 mm cajas de derivación, conexionado y puesta en marcha de la instalación. Medida la unidad instalada.</t>
  </si>
  <si>
    <t xml:space="preserve">070506.04    </t>
  </si>
  <si>
    <t>MICRÓFONO</t>
  </si>
  <si>
    <t>Suministro e intalación de micrófono en caja. Medida la unidad instalada.</t>
  </si>
  <si>
    <t>070506</t>
  </si>
  <si>
    <t>0705</t>
  </si>
  <si>
    <t xml:space="preserve">0708         </t>
  </si>
  <si>
    <t>FRIO INDUSTRIAL</t>
  </si>
  <si>
    <t xml:space="preserve">070801       </t>
  </si>
  <si>
    <t>INST. FRIGORÍFICA</t>
  </si>
  <si>
    <t xml:space="preserve">070801.07    </t>
  </si>
  <si>
    <t>MOCHILA CAMARA AUTONOMA</t>
  </si>
  <si>
    <t>Suministro e instalación de equipo autonomo de generacion de frio para camara autonoma, totalmente instalado.</t>
  </si>
  <si>
    <t xml:space="preserve">070801.09    </t>
  </si>
  <si>
    <t>SISTEMAS DE SEGURIDAD CÁMARAS</t>
  </si>
  <si>
    <t>sistemas de seguridad para comunicacion de fallo en camaras de refrigerado y congelado.</t>
  </si>
  <si>
    <t xml:space="preserve">070801.04    </t>
  </si>
  <si>
    <t>PUESTA EN MARCHA INSTALACION FRIGORIFICA</t>
  </si>
  <si>
    <t>Puesta en marcha instalación de frío positiva y regulación equipos de control.</t>
  </si>
  <si>
    <t xml:space="preserve">070801.05    </t>
  </si>
  <si>
    <t>LEGALIZACION DE INSTALACION DE FRIO</t>
  </si>
  <si>
    <t>Realización y presentación en la delegación de Industria de una de memoria técnica y planos de implantación de la instalación frigorifica y cualquier otra documentacion necesaria para tal efecto.
Cumplimentar libro de usuario anotando la instalación realizada.</t>
  </si>
  <si>
    <t>070801</t>
  </si>
  <si>
    <t xml:space="preserve">070802       </t>
  </si>
  <si>
    <t>CÁMARAS FRIGORIFICAS-PUERTAS</t>
  </si>
  <si>
    <t xml:space="preserve">070802.01    </t>
  </si>
  <si>
    <t>PANEL FRIGORIFICO SUELO REFORZADO 120 mm</t>
  </si>
  <si>
    <t>Panel frigorifico reforzado con maderea fenólica para suelo de 120 mm de espesor acabado en color blanco perfilado por el exterior y color blanco liso por el interior. Medida la superficie ejecutada.Panel suelo reforzado 100mm de espesor con madera fenólica.</t>
  </si>
  <si>
    <t xml:space="preserve">070802.02    </t>
  </si>
  <si>
    <t>PANEL FRIGORÍFICO 120 mm PERFILADO/PERFILADO TECHO</t>
  </si>
  <si>
    <t>Panel frigorifico para techo de 120 mm de espesor acabado en color blanco perfilado por el exterior y color blanco perfilado por el interior. Medida la superficie ejecutada.</t>
  </si>
  <si>
    <t xml:space="preserve">070802.03    </t>
  </si>
  <si>
    <t>PANEL FRIGORÍFICO 180 mm LISO/PERFILADO</t>
  </si>
  <si>
    <t>Panel frigorifico de 120 mm de espesor acabado en color blanco liso por el exterior y color blanco perfilado por el interior. Medida la superficie ejecutada.</t>
  </si>
  <si>
    <t xml:space="preserve">070802.04    </t>
  </si>
  <si>
    <t>PANEL FRIGORÍFICO 75 mm PERFILADO/LISO</t>
  </si>
  <si>
    <t>Panel frigorifico de 75 mm de espesor acabado en color blanco liso por el exterior y color blanco perfilado por el interior. Medida la superficie ejecutada.</t>
  </si>
  <si>
    <t xml:space="preserve">070802.05    </t>
  </si>
  <si>
    <t>PUERTA PIVOTANTE FRIGORÍFICA 75 mm</t>
  </si>
  <si>
    <t>Puerta frigorífica pivotante de 1,07x2,14 m fabricada con bastidor de perfil estructural de aluminio anodizado.calidad alimentaria con film de protección según directiva cee 90/128. acabado de chapa según relación.aislamiento de espuma de poliuretano inyectada a alta presión de densidad 40-43kg/m³. sin cfc.burlete perimetral de estanqueidad (doble alvéolo) sobre soporte de pvc. bisagras regulables de composite, con rampa de poliamida y eje de acero inoxidable. hoja montada sobre marco construido con perfiles de aluminio lacado y r.p.t. congelación: e=75mm. en caso de temperaturas negativas incorpora una resistencia, recubierta con una tapa de pvc. potencia de resistencia en congelación 25w/m y en gran congelación 40w/m. voltaje 220v</t>
  </si>
  <si>
    <t xml:space="preserve">070802.06    </t>
  </si>
  <si>
    <t>PUERTA PIVOTANTE FRIGORÍFICA 120 mm</t>
  </si>
  <si>
    <t>Puerta frigorífica pivotante de 1,07x2,14 m fabricada con bastidor de perfil estructural de aluminio anodizado.calidad alimentaria con film de protección según directiva cee 90/128. acabado de chapa según relación.aislamiento de espuma de poliuretano inyectada a alta presión de densidad 40-43kg/m³. sin cfc.burlete perimetral de estanqueidad (doble alvéolo) sobre soporte de pvc. bisagras regulables de composite, con rampa de poliamida y eje de acero inoxidable. hoja montada sobre marco construido con perfiles de aluminio lacado y r.p.t. congelación: e=120mm. en caso de temperaturas negativas incorpora una resistencia, recubierta con una tapa de pvc. potencia de resistencia en congelación 25w/m y en gran congelación 40w/m. voltaje 220v</t>
  </si>
  <si>
    <t xml:space="preserve">070802.07    </t>
  </si>
  <si>
    <t>PERFIL SANITARIO PVC</t>
  </si>
  <si>
    <t>Suministro y colocación de perfil sanitario de pvc con base de aluminio. medida la longitud ejecutada,</t>
  </si>
  <si>
    <t xml:space="preserve">070802.08    </t>
  </si>
  <si>
    <t>CORTINA LAMAS</t>
  </si>
  <si>
    <t>Cortina de lamas de 900x2000 mm. Medida la unidad instalada.</t>
  </si>
  <si>
    <t xml:space="preserve">070802.09    </t>
  </si>
  <si>
    <t>HACHA BOMBERO CON SOPORTE</t>
  </si>
  <si>
    <t>Sumininstro y colocacion de hacha de bombero y su correspondiente soporte, segun Normativa vigente.</t>
  </si>
  <si>
    <t>070802</t>
  </si>
  <si>
    <t>0708</t>
  </si>
  <si>
    <t>07</t>
  </si>
  <si>
    <t xml:space="preserve">08           </t>
  </si>
  <si>
    <t>MOBILIARIO/ EQUIPAMIENTO</t>
  </si>
  <si>
    <t xml:space="preserve">0801         </t>
  </si>
  <si>
    <t>MOBILIARIO</t>
  </si>
  <si>
    <t xml:space="preserve">0801.00      </t>
  </si>
  <si>
    <t>CONTENEDOR FRUTA CDI</t>
  </si>
  <si>
    <t>PA</t>
  </si>
  <si>
    <t>El capitulo de Mobiliaro, son presupuesto de gremios que tiene apalabrados  Eroski. 
La direccion facultativa os enviara las oferta recibida por el proveedor, y el contacto. 
Ha este presupuesto debereis añadirle un 5% adicional en concepto de beneficio por la gestión de pedidos y pagos.
Debereis realizar los pedidos y los pagos vosotros como constrcutora, para facturarselo finalmente al franquiciado con el 5% añadido.</t>
  </si>
  <si>
    <t xml:space="preserve">0801.01      </t>
  </si>
  <si>
    <t>ESTANTERIA KIDER</t>
  </si>
  <si>
    <t>pa</t>
  </si>
  <si>
    <t xml:space="preserve">0801.02      </t>
  </si>
  <si>
    <t>MOBILIARIO FRIO AUTONOMO EXKAL</t>
  </si>
  <si>
    <t xml:space="preserve">0801.03      </t>
  </si>
  <si>
    <t>SUMINISTRO ALUMBRADO GESTPROTEC</t>
  </si>
  <si>
    <t xml:space="preserve">0801.04      </t>
  </si>
  <si>
    <t>MOBILIARIO INOXIDABLE STRUKTUR</t>
  </si>
  <si>
    <t xml:space="preserve">0801.05      </t>
  </si>
  <si>
    <t>EQUIPAMIENTO OBRADOR DE PAN SALVA</t>
  </si>
  <si>
    <t xml:space="preserve">0801.06      </t>
  </si>
  <si>
    <t>20 CARROS Y 24 CESTAS SHOP &amp; ROLL</t>
  </si>
  <si>
    <t xml:space="preserve">0801.07      </t>
  </si>
  <si>
    <t>BALANZA DIBAL</t>
  </si>
  <si>
    <t>0801</t>
  </si>
  <si>
    <t xml:space="preserve">0802         </t>
  </si>
  <si>
    <t>MAQUINARIA Y UTILLAJE</t>
  </si>
  <si>
    <t xml:space="preserve">0802.01      </t>
  </si>
  <si>
    <t>TRANSPALETA MANUAL SILENCIOSA</t>
  </si>
  <si>
    <t>Suministro de transpaleta a pie:
-Marca:MB
-Capacidad 2.000KG.
-Ruedas goma/ANTI-RUIDO</t>
  </si>
  <si>
    <t xml:space="preserve">0802.02      </t>
  </si>
  <si>
    <t>MATAINSECTOS</t>
  </si>
  <si>
    <t>Suministro y colocacion de matainsectos.</t>
  </si>
  <si>
    <t xml:space="preserve">0802.03      </t>
  </si>
  <si>
    <t>ENVASADORA MANUAL</t>
  </si>
  <si>
    <t>Suministro y colocacion de envasadora manuel Film TW-450</t>
  </si>
  <si>
    <t xml:space="preserve">0802.04      </t>
  </si>
  <si>
    <t>TAQUILLAS</t>
  </si>
  <si>
    <t>Suministro y colocacion de taquillas</t>
  </si>
  <si>
    <t xml:space="preserve">0802.05      </t>
  </si>
  <si>
    <t>SILLA OFICINA</t>
  </si>
  <si>
    <t>Suministro y colocacion oficina con ruedas.</t>
  </si>
  <si>
    <t xml:space="preserve">0802.06      </t>
  </si>
  <si>
    <t>MESA OFICINA</t>
  </si>
  <si>
    <t>Suministro y colocacion mesa para oficina de madera de 2000x700 mm.</t>
  </si>
  <si>
    <t xml:space="preserve">0802.07      </t>
  </si>
  <si>
    <t>CAJONERAS</t>
  </si>
  <si>
    <t>Suministro y colocacion cajoneras de 3 cajones  rodante, con bandeja incluida, de medidas 430 ancho x600 fondo x500 alto.</t>
  </si>
  <si>
    <t xml:space="preserve">0802.08      </t>
  </si>
  <si>
    <t>BALDAS MADERA</t>
  </si>
  <si>
    <t>Suministro y colocacion de baldas de madera de 300 de fondo</t>
  </si>
  <si>
    <t xml:space="preserve">0802.09      </t>
  </si>
  <si>
    <t>BASES DE RUEDA PARA REPOSICIÓN</t>
  </si>
  <si>
    <t>Suministro y colocación de bases rodantes para almacenaje de reposición color rojo.</t>
  </si>
  <si>
    <t>0802</t>
  </si>
  <si>
    <t>08</t>
  </si>
  <si>
    <t xml:space="preserve">09           </t>
  </si>
  <si>
    <t>SEGURIDAD Y SALUD</t>
  </si>
  <si>
    <t xml:space="preserve">09.01        </t>
  </si>
  <si>
    <t>APLICACIÓN PLAN SEGURIDAD Y SALUD</t>
  </si>
  <si>
    <t>Aplicación de plan de seguridad y salud.</t>
  </si>
  <si>
    <t>09</t>
  </si>
  <si>
    <t xml:space="preserve">10           </t>
  </si>
  <si>
    <t>GESTION RESIDUOS</t>
  </si>
  <si>
    <t xml:space="preserve">10.01        </t>
  </si>
  <si>
    <t>GESTION MEDIOAMBIENTAL</t>
  </si>
  <si>
    <t>Partida para el cumplimiento del Estudio de Gestión de Residuos de construcción y demolición (anexo al proyecto) segun normativa vigente, consistente en la elaboración del plan de gestión de residuos, recopilación de datos de gestión y presentación de toda la documentación a la Dirección Facultativa.</t>
  </si>
  <si>
    <t>10</t>
  </si>
  <si>
    <t>TR24-368 ADJT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</si>
</sst>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0"/>
      <color theme="1"/>
      <name val="Aptos Narrow"/>
      <family val="2"/>
      <scheme val="minor"/>
    </font>
    <font>
      <b/>
      <sz val="14"/>
      <color theme="1"/>
      <name val="Aptos Narrow"/>
      <family val="2"/>
      <scheme val="minor"/>
    </font>
    <font>
      <sz val="8"/>
      <color theme="1"/>
      <name val="Aptos Narrow"/>
      <family val="2"/>
      <scheme val="minor"/>
    </font>
    <font>
      <b/>
      <sz val="8"/>
      <color theme="1"/>
      <name val="Aptos Narrow"/>
      <family val="2"/>
      <scheme val="minor"/>
    </font>
    <font>
      <b/>
      <i/>
      <sz val="10"/>
      <color theme="1"/>
      <name val="Aptos Narrow"/>
      <family val="2"/>
      <scheme val="minor"/>
    </font>
  </fonts>
  <fills count="6">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42"/>
        <bgColor indexed="64"/>
      </patternFill>
    </fill>
    <fill>
      <patternFill patternType="solid">
        <fgColor indexed="8"/>
        <bgColor indexed="64"/>
      </patternFill>
    </fill>
  </fills>
  <borders count="1">
    <border>
      <left/>
      <right/>
      <top/>
      <bottom/>
      <diagonal/>
    </border>
  </borders>
  <cellStyleXfs count="1">
    <xf numFmtId="0" fontId="0" fillId="0" borderId="0"/>
  </cellStyleXfs>
  <cellXfs count="24">
    <xf numFmtId="0" fontId="0" fillId="0" borderId="0" xfId="0"/>
    <xf numFmtId="49" fontId="1" fillId="0" borderId="0" xfId="0" applyNumberFormat="1" applyFont="1"/>
    <xf numFmtId="0" fontId="1" fillId="0" borderId="0" xfId="0" applyFont="1"/>
    <xf numFmtId="49" fontId="2" fillId="0" borderId="0" xfId="0" applyNumberFormat="1" applyFont="1" applyAlignment="1">
      <alignment vertical="top"/>
    </xf>
    <xf numFmtId="0" fontId="2"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horizontal="right" vertical="top"/>
    </xf>
    <xf numFmtId="49" fontId="4" fillId="3" borderId="0" xfId="0" applyNumberFormat="1" applyFont="1" applyFill="1" applyAlignment="1">
      <alignment vertical="top"/>
    </xf>
    <xf numFmtId="3" fontId="4" fillId="2" borderId="0" xfId="0" applyNumberFormat="1" applyFont="1" applyFill="1" applyAlignment="1">
      <alignment vertical="top"/>
    </xf>
    <xf numFmtId="4" fontId="4" fillId="2" borderId="0" xfId="0" applyNumberFormat="1" applyFont="1" applyFill="1" applyAlignment="1">
      <alignment vertical="top"/>
    </xf>
    <xf numFmtId="49" fontId="4" fillId="4" borderId="0" xfId="0" applyNumberFormat="1" applyFont="1" applyFill="1" applyAlignment="1">
      <alignment vertical="top"/>
    </xf>
    <xf numFmtId="49" fontId="3" fillId="0" borderId="0" xfId="0" applyNumberFormat="1" applyFont="1" applyAlignment="1">
      <alignment vertical="top"/>
    </xf>
    <xf numFmtId="4" fontId="3" fillId="0" borderId="0" xfId="0" applyNumberFormat="1" applyFont="1" applyAlignment="1">
      <alignment vertical="top"/>
    </xf>
    <xf numFmtId="4" fontId="3" fillId="2" borderId="0" xfId="0" applyNumberFormat="1" applyFont="1" applyFill="1" applyAlignment="1">
      <alignment vertical="top"/>
    </xf>
    <xf numFmtId="0" fontId="3" fillId="0" borderId="0" xfId="0" applyFont="1" applyAlignment="1">
      <alignment vertical="top"/>
    </xf>
    <xf numFmtId="0" fontId="3" fillId="5" borderId="0" xfId="0" applyFont="1" applyFill="1" applyAlignment="1">
      <alignment vertical="top"/>
    </xf>
    <xf numFmtId="0" fontId="3" fillId="0" borderId="0" xfId="0" applyFont="1" applyAlignment="1">
      <alignment vertical="top" wrapText="1"/>
    </xf>
    <xf numFmtId="3" fontId="3" fillId="0" borderId="0" xfId="0" applyNumberFormat="1" applyFont="1" applyAlignment="1">
      <alignment vertical="top"/>
    </xf>
    <xf numFmtId="49" fontId="5" fillId="0" borderId="0" xfId="0" applyNumberFormat="1" applyFont="1" applyAlignment="1">
      <alignment vertical="top" wrapText="1"/>
    </xf>
    <xf numFmtId="49" fontId="4" fillId="3" borderId="0" xfId="0" applyNumberFormat="1" applyFont="1" applyFill="1" applyAlignment="1">
      <alignment vertical="top" wrapText="1"/>
    </xf>
    <xf numFmtId="49" fontId="4" fillId="4" borderId="0" xfId="0" applyNumberFormat="1" applyFont="1" applyFill="1" applyAlignment="1">
      <alignment vertical="top" wrapText="1"/>
    </xf>
    <xf numFmtId="49" fontId="3" fillId="0" borderId="0" xfId="0" applyNumberFormat="1" applyFont="1" applyAlignment="1">
      <alignment vertical="top" wrapText="1"/>
    </xf>
    <xf numFmtId="49" fontId="4" fillId="0" borderId="0" xfId="0" applyNumberFormat="1" applyFont="1" applyAlignment="1">
      <alignment vertical="top" wrapText="1"/>
    </xf>
    <xf numFmtId="0" fontId="3"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8F53A-6362-446F-BC33-E8E532241C5A}">
  <dimension ref="A1:G496"/>
  <sheetViews>
    <sheetView tabSelected="1" workbookViewId="0">
      <pane xSplit="4" ySplit="3" topLeftCell="E4" activePane="bottomRight" state="frozen"/>
      <selection pane="topRight" activeCell="E1" sqref="E1"/>
      <selection pane="bottomLeft" activeCell="A4" sqref="A4"/>
      <selection pane="bottomRight"/>
    </sheetView>
  </sheetViews>
  <sheetFormatPr baseColWidth="10" defaultRowHeight="14.5" x14ac:dyDescent="0.35"/>
  <cols>
    <col min="1" max="1" width="14.26953125" bestFit="1" customWidth="1"/>
    <col min="2" max="2" width="5.6328125" bestFit="1" customWidth="1"/>
    <col min="3" max="3" width="3.6328125" bestFit="1" customWidth="1"/>
    <col min="4" max="4" width="31.453125" customWidth="1"/>
    <col min="5" max="5" width="7.90625" bestFit="1" customWidth="1"/>
    <col min="6" max="6" width="7.1796875" bestFit="1" customWidth="1"/>
    <col min="7" max="7" width="7.81640625" bestFit="1" customWidth="1"/>
  </cols>
  <sheetData>
    <row r="1" spans="1:7" x14ac:dyDescent="0.35">
      <c r="A1" s="1" t="s">
        <v>0</v>
      </c>
      <c r="B1" s="2"/>
      <c r="C1" s="2"/>
      <c r="D1" s="2"/>
      <c r="E1" s="2"/>
      <c r="F1" s="2"/>
      <c r="G1" s="2"/>
    </row>
    <row r="2" spans="1:7" ht="18.5" x14ac:dyDescent="0.35">
      <c r="A2" s="3" t="s">
        <v>1</v>
      </c>
      <c r="B2" s="4"/>
      <c r="C2" s="4"/>
      <c r="D2" s="4"/>
      <c r="E2" s="4"/>
      <c r="F2" s="4"/>
      <c r="G2" s="4"/>
    </row>
    <row r="3" spans="1:7" x14ac:dyDescent="0.35">
      <c r="A3" s="5" t="s">
        <v>2</v>
      </c>
      <c r="B3" s="5" t="s">
        <v>5</v>
      </c>
      <c r="C3" s="5" t="s">
        <v>6</v>
      </c>
      <c r="D3" s="18" t="s">
        <v>3</v>
      </c>
      <c r="E3" s="6" t="s">
        <v>7</v>
      </c>
      <c r="F3" s="6" t="s">
        <v>8</v>
      </c>
      <c r="G3" s="6" t="s">
        <v>4</v>
      </c>
    </row>
    <row r="4" spans="1:7" x14ac:dyDescent="0.35">
      <c r="A4" s="7" t="s">
        <v>9</v>
      </c>
      <c r="B4" s="7" t="s">
        <v>11</v>
      </c>
      <c r="C4" s="7" t="s">
        <v>12</v>
      </c>
      <c r="D4" s="19" t="s">
        <v>10</v>
      </c>
      <c r="E4" s="8">
        <f>E199</f>
        <v>1</v>
      </c>
      <c r="F4" s="9">
        <f>F199</f>
        <v>172303.21000000002</v>
      </c>
      <c r="G4" s="9">
        <f>G199</f>
        <v>172303.21</v>
      </c>
    </row>
    <row r="5" spans="1:7" x14ac:dyDescent="0.35">
      <c r="A5" s="10" t="s">
        <v>13</v>
      </c>
      <c r="B5" s="10" t="s">
        <v>11</v>
      </c>
      <c r="C5" s="10" t="s">
        <v>12</v>
      </c>
      <c r="D5" s="20" t="s">
        <v>14</v>
      </c>
      <c r="E5" s="9">
        <f>E12</f>
        <v>1</v>
      </c>
      <c r="F5" s="9">
        <f>F12</f>
        <v>2102.35</v>
      </c>
      <c r="G5" s="9">
        <f>G12</f>
        <v>2102.35</v>
      </c>
    </row>
    <row r="6" spans="1:7" x14ac:dyDescent="0.35">
      <c r="A6" s="11" t="s">
        <v>15</v>
      </c>
      <c r="B6" s="11" t="s">
        <v>17</v>
      </c>
      <c r="C6" s="11" t="s">
        <v>18</v>
      </c>
      <c r="D6" s="21" t="s">
        <v>16</v>
      </c>
      <c r="E6" s="12">
        <v>8.2799999999999994</v>
      </c>
      <c r="F6" s="12">
        <v>70.84</v>
      </c>
      <c r="G6" s="13">
        <f>ROUND(E6*F6,2)</f>
        <v>586.55999999999995</v>
      </c>
    </row>
    <row r="7" spans="1:7" ht="105" x14ac:dyDescent="0.35">
      <c r="A7" s="14"/>
      <c r="B7" s="14"/>
      <c r="C7" s="14"/>
      <c r="D7" s="16" t="s">
        <v>19</v>
      </c>
      <c r="E7" s="14"/>
      <c r="F7" s="14"/>
      <c r="G7" s="14"/>
    </row>
    <row r="8" spans="1:7" x14ac:dyDescent="0.35">
      <c r="A8" s="11" t="s">
        <v>20</v>
      </c>
      <c r="B8" s="11" t="s">
        <v>17</v>
      </c>
      <c r="C8" s="11" t="s">
        <v>18</v>
      </c>
      <c r="D8" s="21" t="s">
        <v>21</v>
      </c>
      <c r="E8" s="12">
        <v>30.5</v>
      </c>
      <c r="F8" s="12">
        <v>42.24</v>
      </c>
      <c r="G8" s="13">
        <f>ROUND(E8*F8,2)</f>
        <v>1288.32</v>
      </c>
    </row>
    <row r="9" spans="1:7" ht="115.5" x14ac:dyDescent="0.35">
      <c r="A9" s="14"/>
      <c r="B9" s="14"/>
      <c r="C9" s="14"/>
      <c r="D9" s="16" t="s">
        <v>22</v>
      </c>
      <c r="E9" s="14"/>
      <c r="F9" s="14"/>
      <c r="G9" s="14"/>
    </row>
    <row r="10" spans="1:7" x14ac:dyDescent="0.35">
      <c r="A10" s="11" t="s">
        <v>23</v>
      </c>
      <c r="B10" s="11" t="s">
        <v>17</v>
      </c>
      <c r="C10" s="11" t="s">
        <v>25</v>
      </c>
      <c r="D10" s="21" t="s">
        <v>24</v>
      </c>
      <c r="E10" s="12">
        <v>1</v>
      </c>
      <c r="F10" s="12">
        <v>227.47</v>
      </c>
      <c r="G10" s="13">
        <f>ROUND(E10*F10,2)</f>
        <v>227.47</v>
      </c>
    </row>
    <row r="11" spans="1:7" x14ac:dyDescent="0.35">
      <c r="A11" s="14"/>
      <c r="B11" s="14"/>
      <c r="C11" s="14"/>
      <c r="D11" s="16"/>
      <c r="E11" s="14"/>
      <c r="F11" s="14"/>
      <c r="G11" s="14"/>
    </row>
    <row r="12" spans="1:7" x14ac:dyDescent="0.35">
      <c r="A12" s="14"/>
      <c r="B12" s="14"/>
      <c r="C12" s="14"/>
      <c r="D12" s="22" t="s">
        <v>26</v>
      </c>
      <c r="E12" s="12">
        <v>1</v>
      </c>
      <c r="F12" s="9">
        <f>G6+G8+G10</f>
        <v>2102.35</v>
      </c>
      <c r="G12" s="9">
        <f>ROUND(F12*E12,2)</f>
        <v>2102.35</v>
      </c>
    </row>
    <row r="13" spans="1:7" ht="1" customHeight="1" x14ac:dyDescent="0.35">
      <c r="A13" s="15"/>
      <c r="B13" s="15"/>
      <c r="C13" s="15"/>
      <c r="D13" s="23"/>
      <c r="E13" s="15"/>
      <c r="F13" s="15"/>
      <c r="G13" s="15"/>
    </row>
    <row r="14" spans="1:7" x14ac:dyDescent="0.35">
      <c r="A14" s="10" t="s">
        <v>27</v>
      </c>
      <c r="B14" s="10" t="s">
        <v>11</v>
      </c>
      <c r="C14" s="10" t="s">
        <v>12</v>
      </c>
      <c r="D14" s="20" t="s">
        <v>28</v>
      </c>
      <c r="E14" s="9">
        <f>E29</f>
        <v>1</v>
      </c>
      <c r="F14" s="9">
        <f>F29</f>
        <v>13062.36</v>
      </c>
      <c r="G14" s="9">
        <f>G29</f>
        <v>13062.36</v>
      </c>
    </row>
    <row r="15" spans="1:7" x14ac:dyDescent="0.35">
      <c r="A15" s="10" t="s">
        <v>29</v>
      </c>
      <c r="B15" s="10" t="s">
        <v>11</v>
      </c>
      <c r="C15" s="10" t="s">
        <v>12</v>
      </c>
      <c r="D15" s="20" t="s">
        <v>30</v>
      </c>
      <c r="E15" s="9">
        <f>E18</f>
        <v>1</v>
      </c>
      <c r="F15" s="9">
        <f>F18</f>
        <v>872.5</v>
      </c>
      <c r="G15" s="9">
        <f>G18</f>
        <v>872.5</v>
      </c>
    </row>
    <row r="16" spans="1:7" x14ac:dyDescent="0.35">
      <c r="A16" s="11" t="s">
        <v>31</v>
      </c>
      <c r="B16" s="11" t="s">
        <v>17</v>
      </c>
      <c r="C16" s="11" t="s">
        <v>33</v>
      </c>
      <c r="D16" s="21" t="s">
        <v>32</v>
      </c>
      <c r="E16" s="12">
        <v>6.25</v>
      </c>
      <c r="F16" s="12">
        <v>139.6</v>
      </c>
      <c r="G16" s="13">
        <f>ROUND(E16*F16,2)</f>
        <v>872.5</v>
      </c>
    </row>
    <row r="17" spans="1:7" ht="147" x14ac:dyDescent="0.35">
      <c r="A17" s="14"/>
      <c r="B17" s="14"/>
      <c r="C17" s="14"/>
      <c r="D17" s="16" t="s">
        <v>34</v>
      </c>
      <c r="E17" s="14"/>
      <c r="F17" s="14"/>
      <c r="G17" s="14"/>
    </row>
    <row r="18" spans="1:7" x14ac:dyDescent="0.35">
      <c r="A18" s="14"/>
      <c r="B18" s="14"/>
      <c r="C18" s="14"/>
      <c r="D18" s="22" t="s">
        <v>35</v>
      </c>
      <c r="E18" s="12">
        <v>1</v>
      </c>
      <c r="F18" s="9">
        <f>G16</f>
        <v>872.5</v>
      </c>
      <c r="G18" s="9">
        <f>ROUND(F18*E18,2)</f>
        <v>872.5</v>
      </c>
    </row>
    <row r="19" spans="1:7" ht="1" customHeight="1" x14ac:dyDescent="0.35">
      <c r="A19" s="15"/>
      <c r="B19" s="15"/>
      <c r="C19" s="15"/>
      <c r="D19" s="23"/>
      <c r="E19" s="15"/>
      <c r="F19" s="15"/>
      <c r="G19" s="15"/>
    </row>
    <row r="20" spans="1:7" x14ac:dyDescent="0.35">
      <c r="A20" s="10" t="s">
        <v>36</v>
      </c>
      <c r="B20" s="10" t="s">
        <v>11</v>
      </c>
      <c r="C20" s="10" t="s">
        <v>12</v>
      </c>
      <c r="D20" s="20" t="s">
        <v>37</v>
      </c>
      <c r="E20" s="9">
        <f>E27</f>
        <v>1</v>
      </c>
      <c r="F20" s="9">
        <f>F27</f>
        <v>12189.86</v>
      </c>
      <c r="G20" s="9">
        <f>G27</f>
        <v>12189.86</v>
      </c>
    </row>
    <row r="21" spans="1:7" x14ac:dyDescent="0.35">
      <c r="A21" s="11" t="s">
        <v>38</v>
      </c>
      <c r="B21" s="11" t="s">
        <v>17</v>
      </c>
      <c r="C21" s="11" t="s">
        <v>18</v>
      </c>
      <c r="D21" s="21" t="s">
        <v>39</v>
      </c>
      <c r="E21" s="12">
        <v>322</v>
      </c>
      <c r="F21" s="12">
        <v>36.799999999999997</v>
      </c>
      <c r="G21" s="13">
        <f>ROUND(E21*F21,2)</f>
        <v>11849.6</v>
      </c>
    </row>
    <row r="22" spans="1:7" ht="52.5" x14ac:dyDescent="0.35">
      <c r="A22" s="14"/>
      <c r="B22" s="14"/>
      <c r="C22" s="14"/>
      <c r="D22" s="16" t="s">
        <v>40</v>
      </c>
      <c r="E22" s="14"/>
      <c r="F22" s="14"/>
      <c r="G22" s="14"/>
    </row>
    <row r="23" spans="1:7" x14ac:dyDescent="0.35">
      <c r="A23" s="11" t="s">
        <v>41</v>
      </c>
      <c r="B23" s="11" t="s">
        <v>17</v>
      </c>
      <c r="C23" s="11" t="s">
        <v>18</v>
      </c>
      <c r="D23" s="21" t="s">
        <v>42</v>
      </c>
      <c r="E23" s="12">
        <v>15</v>
      </c>
      <c r="F23" s="12">
        <v>14.36</v>
      </c>
      <c r="G23" s="13">
        <f>ROUND(E23*F23,2)</f>
        <v>215.4</v>
      </c>
    </row>
    <row r="24" spans="1:7" ht="63" x14ac:dyDescent="0.35">
      <c r="A24" s="14"/>
      <c r="B24" s="14"/>
      <c r="C24" s="14"/>
      <c r="D24" s="16" t="s">
        <v>43</v>
      </c>
      <c r="E24" s="14"/>
      <c r="F24" s="14"/>
      <c r="G24" s="14"/>
    </row>
    <row r="25" spans="1:7" x14ac:dyDescent="0.35">
      <c r="A25" s="11" t="s">
        <v>44</v>
      </c>
      <c r="B25" s="11" t="s">
        <v>17</v>
      </c>
      <c r="C25" s="11" t="s">
        <v>46</v>
      </c>
      <c r="D25" s="21" t="s">
        <v>45</v>
      </c>
      <c r="E25" s="12">
        <v>0.72</v>
      </c>
      <c r="F25" s="12">
        <v>173.41</v>
      </c>
      <c r="G25" s="13">
        <f>ROUND(E25*F25,2)</f>
        <v>124.86</v>
      </c>
    </row>
    <row r="26" spans="1:7" ht="115.5" x14ac:dyDescent="0.35">
      <c r="A26" s="14"/>
      <c r="B26" s="14"/>
      <c r="C26" s="14"/>
      <c r="D26" s="16" t="s">
        <v>47</v>
      </c>
      <c r="E26" s="14"/>
      <c r="F26" s="14"/>
      <c r="G26" s="14"/>
    </row>
    <row r="27" spans="1:7" x14ac:dyDescent="0.35">
      <c r="A27" s="14"/>
      <c r="B27" s="14"/>
      <c r="C27" s="14"/>
      <c r="D27" s="22" t="s">
        <v>48</v>
      </c>
      <c r="E27" s="12">
        <v>1</v>
      </c>
      <c r="F27" s="9">
        <f>G21+G23+G25</f>
        <v>12189.86</v>
      </c>
      <c r="G27" s="9">
        <f>ROUND(F27*E27,2)</f>
        <v>12189.86</v>
      </c>
    </row>
    <row r="28" spans="1:7" ht="1" customHeight="1" x14ac:dyDescent="0.35">
      <c r="A28" s="15"/>
      <c r="B28" s="15"/>
      <c r="C28" s="15"/>
      <c r="D28" s="23"/>
      <c r="E28" s="15"/>
      <c r="F28" s="15"/>
      <c r="G28" s="15"/>
    </row>
    <row r="29" spans="1:7" x14ac:dyDescent="0.35">
      <c r="A29" s="14"/>
      <c r="B29" s="14"/>
      <c r="C29" s="14"/>
      <c r="D29" s="22" t="s">
        <v>49</v>
      </c>
      <c r="E29" s="12">
        <v>1</v>
      </c>
      <c r="F29" s="9">
        <f>G18+G27</f>
        <v>13062.36</v>
      </c>
      <c r="G29" s="9">
        <f>ROUND(F29*E29,2)</f>
        <v>13062.36</v>
      </c>
    </row>
    <row r="30" spans="1:7" ht="1" customHeight="1" x14ac:dyDescent="0.35">
      <c r="A30" s="15"/>
      <c r="B30" s="15"/>
      <c r="C30" s="15"/>
      <c r="D30" s="23"/>
      <c r="E30" s="15"/>
      <c r="F30" s="15"/>
      <c r="G30" s="15"/>
    </row>
    <row r="31" spans="1:7" x14ac:dyDescent="0.35">
      <c r="A31" s="10" t="s">
        <v>50</v>
      </c>
      <c r="B31" s="10" t="s">
        <v>11</v>
      </c>
      <c r="C31" s="10" t="s">
        <v>12</v>
      </c>
      <c r="D31" s="20" t="s">
        <v>51</v>
      </c>
      <c r="E31" s="9">
        <f>E40</f>
        <v>1</v>
      </c>
      <c r="F31" s="9">
        <f>F40</f>
        <v>24259.78</v>
      </c>
      <c r="G31" s="9">
        <f>G40</f>
        <v>24259.78</v>
      </c>
    </row>
    <row r="32" spans="1:7" x14ac:dyDescent="0.35">
      <c r="A32" s="11" t="s">
        <v>52</v>
      </c>
      <c r="B32" s="11" t="s">
        <v>17</v>
      </c>
      <c r="C32" s="11" t="s">
        <v>54</v>
      </c>
      <c r="D32" s="21" t="s">
        <v>53</v>
      </c>
      <c r="E32" s="12">
        <v>1050</v>
      </c>
      <c r="F32" s="12">
        <v>5.53</v>
      </c>
      <c r="G32" s="13">
        <f>ROUND(E32*F32,2)</f>
        <v>5806.5</v>
      </c>
    </row>
    <row r="33" spans="1:7" ht="84" x14ac:dyDescent="0.35">
      <c r="A33" s="14"/>
      <c r="B33" s="14"/>
      <c r="C33" s="14"/>
      <c r="D33" s="16" t="s">
        <v>55</v>
      </c>
      <c r="E33" s="14"/>
      <c r="F33" s="14"/>
      <c r="G33" s="14"/>
    </row>
    <row r="34" spans="1:7" x14ac:dyDescent="0.35">
      <c r="A34" s="11" t="s">
        <v>56</v>
      </c>
      <c r="B34" s="11" t="s">
        <v>17</v>
      </c>
      <c r="C34" s="11" t="s">
        <v>58</v>
      </c>
      <c r="D34" s="21" t="s">
        <v>57</v>
      </c>
      <c r="E34" s="12">
        <v>183.6</v>
      </c>
      <c r="F34" s="12">
        <v>42.59</v>
      </c>
      <c r="G34" s="13">
        <f>ROUND(E34*F34,2)</f>
        <v>7819.52</v>
      </c>
    </row>
    <row r="35" spans="1:7" ht="94.5" x14ac:dyDescent="0.35">
      <c r="A35" s="14"/>
      <c r="B35" s="14"/>
      <c r="C35" s="14"/>
      <c r="D35" s="16" t="s">
        <v>59</v>
      </c>
      <c r="E35" s="14"/>
      <c r="F35" s="14"/>
      <c r="G35" s="14"/>
    </row>
    <row r="36" spans="1:7" x14ac:dyDescent="0.35">
      <c r="A36" s="11" t="s">
        <v>60</v>
      </c>
      <c r="B36" s="11" t="s">
        <v>17</v>
      </c>
      <c r="C36" s="11" t="s">
        <v>18</v>
      </c>
      <c r="D36" s="21" t="s">
        <v>61</v>
      </c>
      <c r="E36" s="12">
        <v>367.2</v>
      </c>
      <c r="F36" s="12">
        <v>28.89</v>
      </c>
      <c r="G36" s="13">
        <f>ROUND(E36*F36,2)</f>
        <v>10608.41</v>
      </c>
    </row>
    <row r="37" spans="1:7" ht="73.5" x14ac:dyDescent="0.35">
      <c r="A37" s="14"/>
      <c r="B37" s="14"/>
      <c r="C37" s="14"/>
      <c r="D37" s="16" t="s">
        <v>62</v>
      </c>
      <c r="E37" s="14"/>
      <c r="F37" s="14"/>
      <c r="G37" s="14"/>
    </row>
    <row r="38" spans="1:7" x14ac:dyDescent="0.35">
      <c r="A38" s="11" t="s">
        <v>63</v>
      </c>
      <c r="B38" s="11" t="s">
        <v>17</v>
      </c>
      <c r="C38" s="11" t="s">
        <v>18</v>
      </c>
      <c r="D38" s="21" t="s">
        <v>64</v>
      </c>
      <c r="E38" s="12">
        <v>1</v>
      </c>
      <c r="F38" s="12">
        <v>25.35</v>
      </c>
      <c r="G38" s="13">
        <f>ROUND(E38*F38,2)</f>
        <v>25.35</v>
      </c>
    </row>
    <row r="39" spans="1:7" ht="105" x14ac:dyDescent="0.35">
      <c r="A39" s="14"/>
      <c r="B39" s="14"/>
      <c r="C39" s="14"/>
      <c r="D39" s="16" t="s">
        <v>65</v>
      </c>
      <c r="E39" s="14"/>
      <c r="F39" s="14"/>
      <c r="G39" s="14"/>
    </row>
    <row r="40" spans="1:7" x14ac:dyDescent="0.35">
      <c r="A40" s="14"/>
      <c r="B40" s="14"/>
      <c r="C40" s="14"/>
      <c r="D40" s="22" t="s">
        <v>66</v>
      </c>
      <c r="E40" s="12">
        <v>1</v>
      </c>
      <c r="F40" s="9">
        <f>G32+G34+G36+G38</f>
        <v>24259.78</v>
      </c>
      <c r="G40" s="9">
        <f>ROUND(F40*E40,2)</f>
        <v>24259.78</v>
      </c>
    </row>
    <row r="41" spans="1:7" ht="1" customHeight="1" x14ac:dyDescent="0.35">
      <c r="A41" s="15"/>
      <c r="B41" s="15"/>
      <c r="C41" s="15"/>
      <c r="D41" s="23"/>
      <c r="E41" s="15"/>
      <c r="F41" s="15"/>
      <c r="G41" s="15"/>
    </row>
    <row r="42" spans="1:7" x14ac:dyDescent="0.35">
      <c r="A42" s="10" t="s">
        <v>67</v>
      </c>
      <c r="B42" s="10" t="s">
        <v>11</v>
      </c>
      <c r="C42" s="10" t="s">
        <v>12</v>
      </c>
      <c r="D42" s="20" t="s">
        <v>68</v>
      </c>
      <c r="E42" s="9">
        <f>E117</f>
        <v>1</v>
      </c>
      <c r="F42" s="9">
        <f>F117</f>
        <v>47650.29</v>
      </c>
      <c r="G42" s="9">
        <f>G117</f>
        <v>47650.29</v>
      </c>
    </row>
    <row r="43" spans="1:7" x14ac:dyDescent="0.35">
      <c r="A43" s="10" t="s">
        <v>69</v>
      </c>
      <c r="B43" s="10" t="s">
        <v>11</v>
      </c>
      <c r="C43" s="10" t="s">
        <v>12</v>
      </c>
      <c r="D43" s="20" t="s">
        <v>70</v>
      </c>
      <c r="E43" s="9">
        <f>E66</f>
        <v>1</v>
      </c>
      <c r="F43" s="9">
        <f>F66</f>
        <v>3503.84</v>
      </c>
      <c r="G43" s="9">
        <f>G66</f>
        <v>3503.84</v>
      </c>
    </row>
    <row r="44" spans="1:7" x14ac:dyDescent="0.35">
      <c r="A44" s="10" t="s">
        <v>71</v>
      </c>
      <c r="B44" s="10" t="s">
        <v>11</v>
      </c>
      <c r="C44" s="10" t="s">
        <v>12</v>
      </c>
      <c r="D44" s="20" t="s">
        <v>72</v>
      </c>
      <c r="E44" s="9">
        <f>E47</f>
        <v>1</v>
      </c>
      <c r="F44" s="9">
        <f>F47</f>
        <v>238.52</v>
      </c>
      <c r="G44" s="9">
        <f>G47</f>
        <v>238.52</v>
      </c>
    </row>
    <row r="45" spans="1:7" x14ac:dyDescent="0.35">
      <c r="A45" s="11" t="s">
        <v>73</v>
      </c>
      <c r="B45" s="11" t="s">
        <v>17</v>
      </c>
      <c r="C45" s="11" t="s">
        <v>25</v>
      </c>
      <c r="D45" s="21" t="s">
        <v>74</v>
      </c>
      <c r="E45" s="12">
        <v>1</v>
      </c>
      <c r="F45" s="12">
        <v>238.52</v>
      </c>
      <c r="G45" s="13">
        <f>ROUND(E45*F45,2)</f>
        <v>238.52</v>
      </c>
    </row>
    <row r="46" spans="1:7" ht="52.5" x14ac:dyDescent="0.35">
      <c r="A46" s="14"/>
      <c r="B46" s="14"/>
      <c r="C46" s="14"/>
      <c r="D46" s="16" t="s">
        <v>75</v>
      </c>
      <c r="E46" s="14"/>
      <c r="F46" s="14"/>
      <c r="G46" s="14"/>
    </row>
    <row r="47" spans="1:7" x14ac:dyDescent="0.35">
      <c r="A47" s="14"/>
      <c r="B47" s="14"/>
      <c r="C47" s="14"/>
      <c r="D47" s="22" t="s">
        <v>76</v>
      </c>
      <c r="E47" s="12">
        <v>1</v>
      </c>
      <c r="F47" s="9">
        <f>G45</f>
        <v>238.52</v>
      </c>
      <c r="G47" s="9">
        <f>ROUND(F47*E47,2)</f>
        <v>238.52</v>
      </c>
    </row>
    <row r="48" spans="1:7" ht="1" customHeight="1" x14ac:dyDescent="0.35">
      <c r="A48" s="15"/>
      <c r="B48" s="15"/>
      <c r="C48" s="15"/>
      <c r="D48" s="23"/>
      <c r="E48" s="15"/>
      <c r="F48" s="15"/>
      <c r="G48" s="15"/>
    </row>
    <row r="49" spans="1:7" x14ac:dyDescent="0.35">
      <c r="A49" s="10" t="s">
        <v>77</v>
      </c>
      <c r="B49" s="10" t="s">
        <v>11</v>
      </c>
      <c r="C49" s="10" t="s">
        <v>12</v>
      </c>
      <c r="D49" s="20" t="s">
        <v>78</v>
      </c>
      <c r="E49" s="9">
        <f>E64</f>
        <v>1</v>
      </c>
      <c r="F49" s="9">
        <f>F64</f>
        <v>3265.3199999999997</v>
      </c>
      <c r="G49" s="9">
        <f>G64</f>
        <v>3265.32</v>
      </c>
    </row>
    <row r="50" spans="1:7" ht="21" x14ac:dyDescent="0.35">
      <c r="A50" s="11" t="s">
        <v>79</v>
      </c>
      <c r="B50" s="11" t="s">
        <v>17</v>
      </c>
      <c r="C50" s="11" t="s">
        <v>25</v>
      </c>
      <c r="D50" s="21" t="s">
        <v>80</v>
      </c>
      <c r="E50" s="12">
        <v>1</v>
      </c>
      <c r="F50" s="12">
        <v>584.91</v>
      </c>
      <c r="G50" s="13">
        <f>ROUND(E50*F50,2)</f>
        <v>584.91</v>
      </c>
    </row>
    <row r="51" spans="1:7" ht="168" x14ac:dyDescent="0.35">
      <c r="A51" s="14"/>
      <c r="B51" s="14"/>
      <c r="C51" s="14"/>
      <c r="D51" s="16" t="s">
        <v>81</v>
      </c>
      <c r="E51" s="14"/>
      <c r="F51" s="14"/>
      <c r="G51" s="14"/>
    </row>
    <row r="52" spans="1:7" x14ac:dyDescent="0.35">
      <c r="A52" s="11" t="s">
        <v>82</v>
      </c>
      <c r="B52" s="11" t="s">
        <v>17</v>
      </c>
      <c r="C52" s="11" t="s">
        <v>84</v>
      </c>
      <c r="D52" s="21" t="s">
        <v>83</v>
      </c>
      <c r="E52" s="12">
        <v>15</v>
      </c>
      <c r="F52" s="12">
        <v>12.35</v>
      </c>
      <c r="G52" s="13">
        <f>ROUND(E52*F52,2)</f>
        <v>185.25</v>
      </c>
    </row>
    <row r="53" spans="1:7" ht="94.5" x14ac:dyDescent="0.35">
      <c r="A53" s="14"/>
      <c r="B53" s="14"/>
      <c r="C53" s="14"/>
      <c r="D53" s="16" t="s">
        <v>85</v>
      </c>
      <c r="E53" s="14"/>
      <c r="F53" s="14"/>
      <c r="G53" s="14"/>
    </row>
    <row r="54" spans="1:7" x14ac:dyDescent="0.35">
      <c r="A54" s="11" t="s">
        <v>86</v>
      </c>
      <c r="B54" s="11" t="s">
        <v>17</v>
      </c>
      <c r="C54" s="11" t="s">
        <v>84</v>
      </c>
      <c r="D54" s="21" t="s">
        <v>87</v>
      </c>
      <c r="E54" s="12">
        <v>25</v>
      </c>
      <c r="F54" s="12">
        <v>16.25</v>
      </c>
      <c r="G54" s="13">
        <f>ROUND(E54*F54,2)</f>
        <v>406.25</v>
      </c>
    </row>
    <row r="55" spans="1:7" ht="94.5" x14ac:dyDescent="0.35">
      <c r="A55" s="14"/>
      <c r="B55" s="14"/>
      <c r="C55" s="14"/>
      <c r="D55" s="16" t="s">
        <v>88</v>
      </c>
      <c r="E55" s="14"/>
      <c r="F55" s="14"/>
      <c r="G55" s="14"/>
    </row>
    <row r="56" spans="1:7" x14ac:dyDescent="0.35">
      <c r="A56" s="11" t="s">
        <v>89</v>
      </c>
      <c r="B56" s="11" t="s">
        <v>17</v>
      </c>
      <c r="C56" s="11" t="s">
        <v>84</v>
      </c>
      <c r="D56" s="21" t="s">
        <v>90</v>
      </c>
      <c r="E56" s="12">
        <v>25</v>
      </c>
      <c r="F56" s="12">
        <v>19.760000000000002</v>
      </c>
      <c r="G56" s="13">
        <f>ROUND(E56*F56,2)</f>
        <v>494</v>
      </c>
    </row>
    <row r="57" spans="1:7" ht="94.5" x14ac:dyDescent="0.35">
      <c r="A57" s="14"/>
      <c r="B57" s="14"/>
      <c r="C57" s="14"/>
      <c r="D57" s="16" t="s">
        <v>91</v>
      </c>
      <c r="E57" s="14"/>
      <c r="F57" s="14"/>
      <c r="G57" s="14"/>
    </row>
    <row r="58" spans="1:7" x14ac:dyDescent="0.35">
      <c r="A58" s="11" t="s">
        <v>92</v>
      </c>
      <c r="B58" s="11" t="s">
        <v>17</v>
      </c>
      <c r="C58" s="11" t="s">
        <v>25</v>
      </c>
      <c r="D58" s="21" t="s">
        <v>93</v>
      </c>
      <c r="E58" s="12">
        <v>1</v>
      </c>
      <c r="F58" s="12">
        <v>519.94000000000005</v>
      </c>
      <c r="G58" s="13">
        <f>ROUND(E58*F58,2)</f>
        <v>519.94000000000005</v>
      </c>
    </row>
    <row r="59" spans="1:7" ht="52.5" x14ac:dyDescent="0.35">
      <c r="A59" s="14"/>
      <c r="B59" s="14"/>
      <c r="C59" s="14"/>
      <c r="D59" s="16" t="s">
        <v>94</v>
      </c>
      <c r="E59" s="14"/>
      <c r="F59" s="14"/>
      <c r="G59" s="14"/>
    </row>
    <row r="60" spans="1:7" x14ac:dyDescent="0.35">
      <c r="A60" s="11" t="s">
        <v>95</v>
      </c>
      <c r="B60" s="11" t="s">
        <v>17</v>
      </c>
      <c r="C60" s="11" t="s">
        <v>25</v>
      </c>
      <c r="D60" s="21" t="s">
        <v>96</v>
      </c>
      <c r="E60" s="12">
        <v>2</v>
      </c>
      <c r="F60" s="12">
        <v>37.049999999999997</v>
      </c>
      <c r="G60" s="13">
        <f>ROUND(E60*F60,2)</f>
        <v>74.099999999999994</v>
      </c>
    </row>
    <row r="61" spans="1:7" ht="52.5" x14ac:dyDescent="0.35">
      <c r="A61" s="14"/>
      <c r="B61" s="14"/>
      <c r="C61" s="14"/>
      <c r="D61" s="16" t="s">
        <v>97</v>
      </c>
      <c r="E61" s="14"/>
      <c r="F61" s="14"/>
      <c r="G61" s="14"/>
    </row>
    <row r="62" spans="1:7" x14ac:dyDescent="0.35">
      <c r="A62" s="11" t="s">
        <v>98</v>
      </c>
      <c r="B62" s="11" t="s">
        <v>17</v>
      </c>
      <c r="C62" s="11" t="s">
        <v>25</v>
      </c>
      <c r="D62" s="21" t="s">
        <v>99</v>
      </c>
      <c r="E62" s="12">
        <v>1</v>
      </c>
      <c r="F62" s="12">
        <v>1000.87</v>
      </c>
      <c r="G62" s="13">
        <f>ROUND(E62*F62,2)</f>
        <v>1000.87</v>
      </c>
    </row>
    <row r="63" spans="1:7" ht="105" x14ac:dyDescent="0.35">
      <c r="A63" s="14"/>
      <c r="B63" s="14"/>
      <c r="C63" s="14"/>
      <c r="D63" s="16" t="s">
        <v>100</v>
      </c>
      <c r="E63" s="14"/>
      <c r="F63" s="14"/>
      <c r="G63" s="14"/>
    </row>
    <row r="64" spans="1:7" x14ac:dyDescent="0.35">
      <c r="A64" s="14"/>
      <c r="B64" s="14"/>
      <c r="C64" s="14"/>
      <c r="D64" s="22" t="s">
        <v>101</v>
      </c>
      <c r="E64" s="12">
        <v>1</v>
      </c>
      <c r="F64" s="9">
        <f>G50+G52+G54+G56+G58+G60+G62</f>
        <v>3265.3199999999997</v>
      </c>
      <c r="G64" s="9">
        <f>ROUND(F64*E64,2)</f>
        <v>3265.32</v>
      </c>
    </row>
    <row r="65" spans="1:7" ht="1" customHeight="1" x14ac:dyDescent="0.35">
      <c r="A65" s="15"/>
      <c r="B65" s="15"/>
      <c r="C65" s="15"/>
      <c r="D65" s="23"/>
      <c r="E65" s="15"/>
      <c r="F65" s="15"/>
      <c r="G65" s="15"/>
    </row>
    <row r="66" spans="1:7" x14ac:dyDescent="0.35">
      <c r="A66" s="14"/>
      <c r="B66" s="14"/>
      <c r="C66" s="14"/>
      <c r="D66" s="22" t="s">
        <v>102</v>
      </c>
      <c r="E66" s="12">
        <v>1</v>
      </c>
      <c r="F66" s="9">
        <f>G47+G64</f>
        <v>3503.84</v>
      </c>
      <c r="G66" s="9">
        <f>ROUND(F66*E66,2)</f>
        <v>3503.84</v>
      </c>
    </row>
    <row r="67" spans="1:7" ht="1" customHeight="1" x14ac:dyDescent="0.35">
      <c r="A67" s="15"/>
      <c r="B67" s="15"/>
      <c r="C67" s="15"/>
      <c r="D67" s="23"/>
      <c r="E67" s="15"/>
      <c r="F67" s="15"/>
      <c r="G67" s="15"/>
    </row>
    <row r="68" spans="1:7" x14ac:dyDescent="0.35">
      <c r="A68" s="10" t="s">
        <v>103</v>
      </c>
      <c r="B68" s="10" t="s">
        <v>11</v>
      </c>
      <c r="C68" s="10" t="s">
        <v>12</v>
      </c>
      <c r="D68" s="20" t="s">
        <v>104</v>
      </c>
      <c r="E68" s="9">
        <f>E87</f>
        <v>1</v>
      </c>
      <c r="F68" s="9">
        <f>F87</f>
        <v>6034.84</v>
      </c>
      <c r="G68" s="9">
        <f>G87</f>
        <v>6034.84</v>
      </c>
    </row>
    <row r="69" spans="1:7" x14ac:dyDescent="0.35">
      <c r="A69" s="11" t="s">
        <v>105</v>
      </c>
      <c r="B69" s="11" t="s">
        <v>17</v>
      </c>
      <c r="C69" s="11" t="s">
        <v>84</v>
      </c>
      <c r="D69" s="21" t="s">
        <v>106</v>
      </c>
      <c r="E69" s="12">
        <v>15</v>
      </c>
      <c r="F69" s="12">
        <v>19.760000000000002</v>
      </c>
      <c r="G69" s="13">
        <f>ROUND(E69*F69,2)</f>
        <v>296.39999999999998</v>
      </c>
    </row>
    <row r="70" spans="1:7" ht="73.5" x14ac:dyDescent="0.35">
      <c r="A70" s="14"/>
      <c r="B70" s="14"/>
      <c r="C70" s="14"/>
      <c r="D70" s="16" t="s">
        <v>107</v>
      </c>
      <c r="E70" s="14"/>
      <c r="F70" s="14"/>
      <c r="G70" s="14"/>
    </row>
    <row r="71" spans="1:7" x14ac:dyDescent="0.35">
      <c r="A71" s="11" t="s">
        <v>108</v>
      </c>
      <c r="B71" s="11" t="s">
        <v>17</v>
      </c>
      <c r="C71" s="11" t="s">
        <v>84</v>
      </c>
      <c r="D71" s="21" t="s">
        <v>109</v>
      </c>
      <c r="E71" s="12">
        <v>20</v>
      </c>
      <c r="F71" s="12">
        <v>32.44</v>
      </c>
      <c r="G71" s="13">
        <f>ROUND(E71*F71,2)</f>
        <v>648.79999999999995</v>
      </c>
    </row>
    <row r="72" spans="1:7" ht="73.5" x14ac:dyDescent="0.35">
      <c r="A72" s="14"/>
      <c r="B72" s="14"/>
      <c r="C72" s="14"/>
      <c r="D72" s="16" t="s">
        <v>110</v>
      </c>
      <c r="E72" s="14"/>
      <c r="F72" s="14"/>
      <c r="G72" s="14"/>
    </row>
    <row r="73" spans="1:7" x14ac:dyDescent="0.35">
      <c r="A73" s="11" t="s">
        <v>111</v>
      </c>
      <c r="B73" s="11" t="s">
        <v>17</v>
      </c>
      <c r="C73" s="11" t="s">
        <v>84</v>
      </c>
      <c r="D73" s="21" t="s">
        <v>112</v>
      </c>
      <c r="E73" s="12">
        <v>10</v>
      </c>
      <c r="F73" s="12">
        <v>37.25</v>
      </c>
      <c r="G73" s="13">
        <f>ROUND(E73*F73,2)</f>
        <v>372.5</v>
      </c>
    </row>
    <row r="74" spans="1:7" ht="73.5" x14ac:dyDescent="0.35">
      <c r="A74" s="14"/>
      <c r="B74" s="14"/>
      <c r="C74" s="14"/>
      <c r="D74" s="16" t="s">
        <v>113</v>
      </c>
      <c r="E74" s="14"/>
      <c r="F74" s="14"/>
      <c r="G74" s="14"/>
    </row>
    <row r="75" spans="1:7" ht="21" x14ac:dyDescent="0.35">
      <c r="A75" s="11" t="s">
        <v>114</v>
      </c>
      <c r="B75" s="11" t="s">
        <v>17</v>
      </c>
      <c r="C75" s="11" t="s">
        <v>25</v>
      </c>
      <c r="D75" s="21" t="s">
        <v>115</v>
      </c>
      <c r="E75" s="12">
        <v>7</v>
      </c>
      <c r="F75" s="12">
        <v>126.09</v>
      </c>
      <c r="G75" s="13">
        <f>ROUND(E75*F75,2)</f>
        <v>882.63</v>
      </c>
    </row>
    <row r="76" spans="1:7" ht="63" x14ac:dyDescent="0.35">
      <c r="A76" s="14"/>
      <c r="B76" s="14"/>
      <c r="C76" s="14"/>
      <c r="D76" s="16" t="s">
        <v>116</v>
      </c>
      <c r="E76" s="14"/>
      <c r="F76" s="14"/>
      <c r="G76" s="14"/>
    </row>
    <row r="77" spans="1:7" x14ac:dyDescent="0.35">
      <c r="A77" s="11" t="s">
        <v>117</v>
      </c>
      <c r="B77" s="11" t="s">
        <v>17</v>
      </c>
      <c r="C77" s="11" t="s">
        <v>25</v>
      </c>
      <c r="D77" s="21" t="s">
        <v>118</v>
      </c>
      <c r="E77" s="12">
        <v>1</v>
      </c>
      <c r="F77" s="12">
        <v>71.489999999999995</v>
      </c>
      <c r="G77" s="13">
        <f>ROUND(E77*F77,2)</f>
        <v>71.489999999999995</v>
      </c>
    </row>
    <row r="78" spans="1:7" ht="42" x14ac:dyDescent="0.35">
      <c r="A78" s="14"/>
      <c r="B78" s="14"/>
      <c r="C78" s="14"/>
      <c r="D78" s="16" t="s">
        <v>119</v>
      </c>
      <c r="E78" s="14"/>
      <c r="F78" s="14"/>
      <c r="G78" s="14"/>
    </row>
    <row r="79" spans="1:7" x14ac:dyDescent="0.35">
      <c r="A79" s="11" t="s">
        <v>120</v>
      </c>
      <c r="B79" s="11" t="s">
        <v>17</v>
      </c>
      <c r="C79" s="11" t="s">
        <v>25</v>
      </c>
      <c r="D79" s="21" t="s">
        <v>121</v>
      </c>
      <c r="E79" s="12">
        <v>1</v>
      </c>
      <c r="F79" s="12">
        <v>662.92</v>
      </c>
      <c r="G79" s="13">
        <f>ROUND(E79*F79,2)</f>
        <v>662.92</v>
      </c>
    </row>
    <row r="80" spans="1:7" ht="94.5" x14ac:dyDescent="0.35">
      <c r="A80" s="14"/>
      <c r="B80" s="14"/>
      <c r="C80" s="14"/>
      <c r="D80" s="16" t="s">
        <v>122</v>
      </c>
      <c r="E80" s="14"/>
      <c r="F80" s="14"/>
      <c r="G80" s="14"/>
    </row>
    <row r="81" spans="1:7" x14ac:dyDescent="0.35">
      <c r="A81" s="11" t="s">
        <v>123</v>
      </c>
      <c r="B81" s="11" t="s">
        <v>17</v>
      </c>
      <c r="C81" s="11" t="s">
        <v>25</v>
      </c>
      <c r="D81" s="21" t="s">
        <v>124</v>
      </c>
      <c r="E81" s="12">
        <v>1</v>
      </c>
      <c r="F81" s="12">
        <v>337.95</v>
      </c>
      <c r="G81" s="13">
        <f>ROUND(E81*F81,2)</f>
        <v>337.95</v>
      </c>
    </row>
    <row r="82" spans="1:7" ht="63" x14ac:dyDescent="0.35">
      <c r="A82" s="14"/>
      <c r="B82" s="14"/>
      <c r="C82" s="14"/>
      <c r="D82" s="16" t="s">
        <v>125</v>
      </c>
      <c r="E82" s="14"/>
      <c r="F82" s="14"/>
      <c r="G82" s="14"/>
    </row>
    <row r="83" spans="1:7" x14ac:dyDescent="0.35">
      <c r="A83" s="11" t="s">
        <v>126</v>
      </c>
      <c r="B83" s="11" t="s">
        <v>17</v>
      </c>
      <c r="C83" s="11" t="s">
        <v>25</v>
      </c>
      <c r="D83" s="21" t="s">
        <v>127</v>
      </c>
      <c r="E83" s="12">
        <v>1</v>
      </c>
      <c r="F83" s="12">
        <v>1494.81</v>
      </c>
      <c r="G83" s="13">
        <f>ROUND(E83*F83,2)</f>
        <v>1494.81</v>
      </c>
    </row>
    <row r="84" spans="1:7" ht="94.5" x14ac:dyDescent="0.35">
      <c r="A84" s="14"/>
      <c r="B84" s="14"/>
      <c r="C84" s="14"/>
      <c r="D84" s="16" t="s">
        <v>128</v>
      </c>
      <c r="E84" s="14"/>
      <c r="F84" s="14"/>
      <c r="G84" s="14"/>
    </row>
    <row r="85" spans="1:7" x14ac:dyDescent="0.35">
      <c r="A85" s="11" t="s">
        <v>129</v>
      </c>
      <c r="B85" s="11" t="s">
        <v>17</v>
      </c>
      <c r="C85" s="11" t="s">
        <v>25</v>
      </c>
      <c r="D85" s="21" t="s">
        <v>130</v>
      </c>
      <c r="E85" s="12">
        <v>1</v>
      </c>
      <c r="F85" s="12">
        <v>1267.3399999999999</v>
      </c>
      <c r="G85" s="13">
        <f>ROUND(E85*F85,2)</f>
        <v>1267.3399999999999</v>
      </c>
    </row>
    <row r="86" spans="1:7" ht="115.5" x14ac:dyDescent="0.35">
      <c r="A86" s="14"/>
      <c r="B86" s="14"/>
      <c r="C86" s="14"/>
      <c r="D86" s="16" t="s">
        <v>131</v>
      </c>
      <c r="E86" s="14"/>
      <c r="F86" s="14"/>
      <c r="G86" s="14"/>
    </row>
    <row r="87" spans="1:7" x14ac:dyDescent="0.35">
      <c r="A87" s="14"/>
      <c r="B87" s="14"/>
      <c r="C87" s="14"/>
      <c r="D87" s="22" t="s">
        <v>132</v>
      </c>
      <c r="E87" s="12">
        <v>1</v>
      </c>
      <c r="F87" s="9">
        <f>G69+G71+G73+G75+G77+G79+G81+G83+G85</f>
        <v>6034.84</v>
      </c>
      <c r="G87" s="9">
        <f>ROUND(F87*E87,2)</f>
        <v>6034.84</v>
      </c>
    </row>
    <row r="88" spans="1:7" ht="1" customHeight="1" x14ac:dyDescent="0.35">
      <c r="A88" s="15"/>
      <c r="B88" s="15"/>
      <c r="C88" s="15"/>
      <c r="D88" s="23"/>
      <c r="E88" s="15"/>
      <c r="F88" s="15"/>
      <c r="G88" s="15"/>
    </row>
    <row r="89" spans="1:7" x14ac:dyDescent="0.35">
      <c r="A89" s="10" t="s">
        <v>133</v>
      </c>
      <c r="B89" s="10" t="s">
        <v>11</v>
      </c>
      <c r="C89" s="10" t="s">
        <v>12</v>
      </c>
      <c r="D89" s="20" t="s">
        <v>134</v>
      </c>
      <c r="E89" s="9">
        <f>E106</f>
        <v>1</v>
      </c>
      <c r="F89" s="9">
        <f>F106</f>
        <v>14389.34</v>
      </c>
      <c r="G89" s="9">
        <f>G106</f>
        <v>14389.34</v>
      </c>
    </row>
    <row r="90" spans="1:7" x14ac:dyDescent="0.35">
      <c r="A90" s="11" t="s">
        <v>135</v>
      </c>
      <c r="B90" s="11" t="s">
        <v>17</v>
      </c>
      <c r="C90" s="11" t="s">
        <v>18</v>
      </c>
      <c r="D90" s="21" t="s">
        <v>136</v>
      </c>
      <c r="E90" s="12">
        <v>10</v>
      </c>
      <c r="F90" s="12">
        <v>72.62</v>
      </c>
      <c r="G90" s="13">
        <f>ROUND(E90*F90,2)</f>
        <v>726.2</v>
      </c>
    </row>
    <row r="91" spans="1:7" ht="126" x14ac:dyDescent="0.35">
      <c r="A91" s="14"/>
      <c r="B91" s="14"/>
      <c r="C91" s="14"/>
      <c r="D91" s="16" t="s">
        <v>137</v>
      </c>
      <c r="E91" s="14"/>
      <c r="F91" s="14"/>
      <c r="G91" s="14"/>
    </row>
    <row r="92" spans="1:7" ht="21" x14ac:dyDescent="0.35">
      <c r="A92" s="11" t="s">
        <v>138</v>
      </c>
      <c r="B92" s="11" t="s">
        <v>17</v>
      </c>
      <c r="C92" s="11" t="s">
        <v>18</v>
      </c>
      <c r="D92" s="21" t="s">
        <v>139</v>
      </c>
      <c r="E92" s="12">
        <v>21.46</v>
      </c>
      <c r="F92" s="12">
        <v>85.13</v>
      </c>
      <c r="G92" s="13">
        <f>ROUND(E92*F92,2)</f>
        <v>1826.89</v>
      </c>
    </row>
    <row r="93" spans="1:7" ht="126" x14ac:dyDescent="0.35">
      <c r="A93" s="14"/>
      <c r="B93" s="14"/>
      <c r="C93" s="14"/>
      <c r="D93" s="16" t="s">
        <v>140</v>
      </c>
      <c r="E93" s="14"/>
      <c r="F93" s="14"/>
      <c r="G93" s="14"/>
    </row>
    <row r="94" spans="1:7" x14ac:dyDescent="0.35">
      <c r="A94" s="11" t="s">
        <v>141</v>
      </c>
      <c r="B94" s="11" t="s">
        <v>17</v>
      </c>
      <c r="C94" s="11" t="s">
        <v>25</v>
      </c>
      <c r="D94" s="21" t="s">
        <v>142</v>
      </c>
      <c r="E94" s="12">
        <v>12</v>
      </c>
      <c r="F94" s="12">
        <v>272.95999999999998</v>
      </c>
      <c r="G94" s="13">
        <f>ROUND(E94*F94,2)</f>
        <v>3275.52</v>
      </c>
    </row>
    <row r="95" spans="1:7" ht="42" x14ac:dyDescent="0.35">
      <c r="A95" s="14"/>
      <c r="B95" s="14"/>
      <c r="C95" s="14"/>
      <c r="D95" s="16" t="s">
        <v>143</v>
      </c>
      <c r="E95" s="14"/>
      <c r="F95" s="14"/>
      <c r="G95" s="14"/>
    </row>
    <row r="96" spans="1:7" x14ac:dyDescent="0.35">
      <c r="A96" s="11" t="s">
        <v>144</v>
      </c>
      <c r="B96" s="11" t="s">
        <v>17</v>
      </c>
      <c r="C96" s="11" t="s">
        <v>18</v>
      </c>
      <c r="D96" s="21" t="s">
        <v>145</v>
      </c>
      <c r="E96" s="12">
        <v>31.5</v>
      </c>
      <c r="F96" s="12">
        <v>64.34</v>
      </c>
      <c r="G96" s="13">
        <f>ROUND(E96*F96,2)</f>
        <v>2026.71</v>
      </c>
    </row>
    <row r="97" spans="1:7" ht="126" x14ac:dyDescent="0.35">
      <c r="A97" s="14"/>
      <c r="B97" s="14"/>
      <c r="C97" s="14"/>
      <c r="D97" s="16" t="s">
        <v>146</v>
      </c>
      <c r="E97" s="14"/>
      <c r="F97" s="14"/>
      <c r="G97" s="14"/>
    </row>
    <row r="98" spans="1:7" x14ac:dyDescent="0.35">
      <c r="A98" s="11" t="s">
        <v>147</v>
      </c>
      <c r="B98" s="11" t="s">
        <v>17</v>
      </c>
      <c r="C98" s="11" t="s">
        <v>18</v>
      </c>
      <c r="D98" s="21" t="s">
        <v>148</v>
      </c>
      <c r="E98" s="12">
        <v>30</v>
      </c>
      <c r="F98" s="12">
        <v>47.44</v>
      </c>
      <c r="G98" s="13">
        <f>ROUND(E98*F98,2)</f>
        <v>1423.2</v>
      </c>
    </row>
    <row r="99" spans="1:7" ht="105" x14ac:dyDescent="0.35">
      <c r="A99" s="14"/>
      <c r="B99" s="14"/>
      <c r="C99" s="14"/>
      <c r="D99" s="16" t="s">
        <v>149</v>
      </c>
      <c r="E99" s="14"/>
      <c r="F99" s="14"/>
      <c r="G99" s="14"/>
    </row>
    <row r="100" spans="1:7" x14ac:dyDescent="0.35">
      <c r="A100" s="11" t="s">
        <v>150</v>
      </c>
      <c r="B100" s="11" t="s">
        <v>17</v>
      </c>
      <c r="C100" s="11" t="s">
        <v>25</v>
      </c>
      <c r="D100" s="21" t="s">
        <v>151</v>
      </c>
      <c r="E100" s="12">
        <v>1</v>
      </c>
      <c r="F100" s="12">
        <v>1033.3699999999999</v>
      </c>
      <c r="G100" s="13">
        <f>ROUND(E100*F100,2)</f>
        <v>1033.3699999999999</v>
      </c>
    </row>
    <row r="101" spans="1:7" ht="105" x14ac:dyDescent="0.35">
      <c r="A101" s="14"/>
      <c r="B101" s="14"/>
      <c r="C101" s="14"/>
      <c r="D101" s="16" t="s">
        <v>152</v>
      </c>
      <c r="E101" s="14"/>
      <c r="F101" s="14"/>
      <c r="G101" s="14"/>
    </row>
    <row r="102" spans="1:7" x14ac:dyDescent="0.35">
      <c r="A102" s="11" t="s">
        <v>153</v>
      </c>
      <c r="B102" s="11" t="s">
        <v>17</v>
      </c>
      <c r="C102" s="11" t="s">
        <v>18</v>
      </c>
      <c r="D102" s="21" t="s">
        <v>154</v>
      </c>
      <c r="E102" s="12">
        <v>60</v>
      </c>
      <c r="F102" s="12">
        <v>33.020000000000003</v>
      </c>
      <c r="G102" s="13">
        <f>ROUND(E102*F102,2)</f>
        <v>1981.2</v>
      </c>
    </row>
    <row r="103" spans="1:7" ht="126" x14ac:dyDescent="0.35">
      <c r="A103" s="14"/>
      <c r="B103" s="14"/>
      <c r="C103" s="14"/>
      <c r="D103" s="16" t="s">
        <v>155</v>
      </c>
      <c r="E103" s="14"/>
      <c r="F103" s="14"/>
      <c r="G103" s="14"/>
    </row>
    <row r="104" spans="1:7" ht="21" x14ac:dyDescent="0.35">
      <c r="A104" s="11" t="s">
        <v>156</v>
      </c>
      <c r="B104" s="11" t="s">
        <v>17</v>
      </c>
      <c r="C104" s="11" t="s">
        <v>58</v>
      </c>
      <c r="D104" s="21" t="s">
        <v>157</v>
      </c>
      <c r="E104" s="12">
        <v>75</v>
      </c>
      <c r="F104" s="12">
        <v>27.95</v>
      </c>
      <c r="G104" s="13">
        <f>ROUND(E104*F104,2)</f>
        <v>2096.25</v>
      </c>
    </row>
    <row r="105" spans="1:7" ht="73.5" x14ac:dyDescent="0.35">
      <c r="A105" s="14"/>
      <c r="B105" s="14"/>
      <c r="C105" s="14"/>
      <c r="D105" s="16" t="s">
        <v>158</v>
      </c>
      <c r="E105" s="14"/>
      <c r="F105" s="14"/>
      <c r="G105" s="14"/>
    </row>
    <row r="106" spans="1:7" x14ac:dyDescent="0.35">
      <c r="A106" s="14"/>
      <c r="B106" s="14"/>
      <c r="C106" s="14"/>
      <c r="D106" s="22" t="s">
        <v>159</v>
      </c>
      <c r="E106" s="12">
        <v>1</v>
      </c>
      <c r="F106" s="9">
        <f>G90+G92+G94+G96+G98+G100+G102+G104</f>
        <v>14389.34</v>
      </c>
      <c r="G106" s="9">
        <f>ROUND(F106*E106,2)</f>
        <v>14389.34</v>
      </c>
    </row>
    <row r="107" spans="1:7" ht="1" customHeight="1" x14ac:dyDescent="0.35">
      <c r="A107" s="15"/>
      <c r="B107" s="15"/>
      <c r="C107" s="15"/>
      <c r="D107" s="23"/>
      <c r="E107" s="15"/>
      <c r="F107" s="15"/>
      <c r="G107" s="15"/>
    </row>
    <row r="108" spans="1:7" x14ac:dyDescent="0.35">
      <c r="A108" s="10" t="s">
        <v>160</v>
      </c>
      <c r="B108" s="10" t="s">
        <v>11</v>
      </c>
      <c r="C108" s="10" t="s">
        <v>12</v>
      </c>
      <c r="D108" s="20" t="s">
        <v>161</v>
      </c>
      <c r="E108" s="9">
        <f>E115</f>
        <v>1</v>
      </c>
      <c r="F108" s="9">
        <f>F115</f>
        <v>23722.27</v>
      </c>
      <c r="G108" s="9">
        <f>G115</f>
        <v>23722.27</v>
      </c>
    </row>
    <row r="109" spans="1:7" x14ac:dyDescent="0.35">
      <c r="A109" s="11" t="s">
        <v>162</v>
      </c>
      <c r="B109" s="11" t="s">
        <v>17</v>
      </c>
      <c r="C109" s="11" t="s">
        <v>18</v>
      </c>
      <c r="D109" s="21" t="s">
        <v>163</v>
      </c>
      <c r="E109" s="12">
        <v>169.6</v>
      </c>
      <c r="F109" s="12">
        <v>27.95</v>
      </c>
      <c r="G109" s="13">
        <f>ROUND(E109*F109,2)</f>
        <v>4740.32</v>
      </c>
    </row>
    <row r="110" spans="1:7" ht="73.5" x14ac:dyDescent="0.35">
      <c r="A110" s="14"/>
      <c r="B110" s="14"/>
      <c r="C110" s="14"/>
      <c r="D110" s="16" t="s">
        <v>164</v>
      </c>
      <c r="E110" s="14"/>
      <c r="F110" s="14"/>
      <c r="G110" s="14"/>
    </row>
    <row r="111" spans="1:7" ht="21" x14ac:dyDescent="0.35">
      <c r="A111" s="11" t="s">
        <v>165</v>
      </c>
      <c r="B111" s="11" t="s">
        <v>17</v>
      </c>
      <c r="C111" s="11" t="s">
        <v>18</v>
      </c>
      <c r="D111" s="21" t="s">
        <v>166</v>
      </c>
      <c r="E111" s="12">
        <v>567</v>
      </c>
      <c r="F111" s="12">
        <v>31.85</v>
      </c>
      <c r="G111" s="13">
        <f>ROUND(E111*F111,2)</f>
        <v>18058.95</v>
      </c>
    </row>
    <row r="112" spans="1:7" ht="52.5" x14ac:dyDescent="0.35">
      <c r="A112" s="14"/>
      <c r="B112" s="14"/>
      <c r="C112" s="14"/>
      <c r="D112" s="16" t="s">
        <v>167</v>
      </c>
      <c r="E112" s="14"/>
      <c r="F112" s="14"/>
      <c r="G112" s="14"/>
    </row>
    <row r="113" spans="1:7" x14ac:dyDescent="0.35">
      <c r="A113" s="11" t="s">
        <v>168</v>
      </c>
      <c r="B113" s="11" t="s">
        <v>17</v>
      </c>
      <c r="C113" s="11" t="s">
        <v>18</v>
      </c>
      <c r="D113" s="21" t="s">
        <v>169</v>
      </c>
      <c r="E113" s="12">
        <v>50</v>
      </c>
      <c r="F113" s="12">
        <v>18.46</v>
      </c>
      <c r="G113" s="13">
        <f>ROUND(E113*F113,2)</f>
        <v>923</v>
      </c>
    </row>
    <row r="114" spans="1:7" ht="105" x14ac:dyDescent="0.35">
      <c r="A114" s="14"/>
      <c r="B114" s="14"/>
      <c r="C114" s="14"/>
      <c r="D114" s="16" t="s">
        <v>170</v>
      </c>
      <c r="E114" s="14"/>
      <c r="F114" s="14"/>
      <c r="G114" s="14"/>
    </row>
    <row r="115" spans="1:7" x14ac:dyDescent="0.35">
      <c r="A115" s="14"/>
      <c r="B115" s="14"/>
      <c r="C115" s="14"/>
      <c r="D115" s="22" t="s">
        <v>171</v>
      </c>
      <c r="E115" s="12">
        <v>1</v>
      </c>
      <c r="F115" s="9">
        <f>G109+G111+G113</f>
        <v>23722.27</v>
      </c>
      <c r="G115" s="9">
        <f>ROUND(F115*E115,2)</f>
        <v>23722.27</v>
      </c>
    </row>
    <row r="116" spans="1:7" ht="1" customHeight="1" x14ac:dyDescent="0.35">
      <c r="A116" s="15"/>
      <c r="B116" s="15"/>
      <c r="C116" s="15"/>
      <c r="D116" s="23"/>
      <c r="E116" s="15"/>
      <c r="F116" s="15"/>
      <c r="G116" s="15"/>
    </row>
    <row r="117" spans="1:7" x14ac:dyDescent="0.35">
      <c r="A117" s="14"/>
      <c r="B117" s="14"/>
      <c r="C117" s="14"/>
      <c r="D117" s="22" t="s">
        <v>172</v>
      </c>
      <c r="E117" s="12">
        <v>1</v>
      </c>
      <c r="F117" s="9">
        <f>G66+G87+G106+G115</f>
        <v>47650.29</v>
      </c>
      <c r="G117" s="9">
        <f>ROUND(F117*E117,2)</f>
        <v>47650.29</v>
      </c>
    </row>
    <row r="118" spans="1:7" ht="1" customHeight="1" x14ac:dyDescent="0.35">
      <c r="A118" s="15"/>
      <c r="B118" s="15"/>
      <c r="C118" s="15"/>
      <c r="D118" s="23"/>
      <c r="E118" s="15"/>
      <c r="F118" s="15"/>
      <c r="G118" s="15"/>
    </row>
    <row r="119" spans="1:7" x14ac:dyDescent="0.35">
      <c r="A119" s="10" t="s">
        <v>173</v>
      </c>
      <c r="B119" s="10" t="s">
        <v>11</v>
      </c>
      <c r="C119" s="10" t="s">
        <v>12</v>
      </c>
      <c r="D119" s="20" t="s">
        <v>174</v>
      </c>
      <c r="E119" s="9">
        <f>E124</f>
        <v>1</v>
      </c>
      <c r="F119" s="9">
        <f>F124</f>
        <v>2218.46</v>
      </c>
      <c r="G119" s="9">
        <f>G124</f>
        <v>2218.46</v>
      </c>
    </row>
    <row r="120" spans="1:7" x14ac:dyDescent="0.35">
      <c r="A120" s="11" t="s">
        <v>175</v>
      </c>
      <c r="B120" s="11" t="s">
        <v>17</v>
      </c>
      <c r="C120" s="11" t="s">
        <v>84</v>
      </c>
      <c r="D120" s="21" t="s">
        <v>176</v>
      </c>
      <c r="E120" s="12">
        <v>19</v>
      </c>
      <c r="F120" s="12">
        <v>14.81</v>
      </c>
      <c r="G120" s="13">
        <f>ROUND(E120*F120,2)</f>
        <v>281.39</v>
      </c>
    </row>
    <row r="121" spans="1:7" ht="63" x14ac:dyDescent="0.35">
      <c r="A121" s="14"/>
      <c r="B121" s="14"/>
      <c r="C121" s="14"/>
      <c r="D121" s="16" t="s">
        <v>177</v>
      </c>
      <c r="E121" s="14"/>
      <c r="F121" s="14"/>
      <c r="G121" s="14"/>
    </row>
    <row r="122" spans="1:7" ht="21" x14ac:dyDescent="0.35">
      <c r="A122" s="11" t="s">
        <v>178</v>
      </c>
      <c r="B122" s="11" t="s">
        <v>17</v>
      </c>
      <c r="C122" s="11" t="s">
        <v>18</v>
      </c>
      <c r="D122" s="21" t="s">
        <v>179</v>
      </c>
      <c r="E122" s="12">
        <v>31.75</v>
      </c>
      <c r="F122" s="12">
        <v>61.01</v>
      </c>
      <c r="G122" s="13">
        <f>ROUND(E122*F122,2)</f>
        <v>1937.07</v>
      </c>
    </row>
    <row r="123" spans="1:7" ht="94.5" x14ac:dyDescent="0.35">
      <c r="A123" s="14"/>
      <c r="B123" s="14"/>
      <c r="C123" s="14"/>
      <c r="D123" s="16" t="s">
        <v>180</v>
      </c>
      <c r="E123" s="14"/>
      <c r="F123" s="14"/>
      <c r="G123" s="14"/>
    </row>
    <row r="124" spans="1:7" x14ac:dyDescent="0.35">
      <c r="A124" s="14"/>
      <c r="B124" s="14"/>
      <c r="C124" s="14"/>
      <c r="D124" s="22" t="s">
        <v>181</v>
      </c>
      <c r="E124" s="12">
        <v>1</v>
      </c>
      <c r="F124" s="9">
        <f>G120+G122</f>
        <v>2218.46</v>
      </c>
      <c r="G124" s="9">
        <f>ROUND(F124*E124,2)</f>
        <v>2218.46</v>
      </c>
    </row>
    <row r="125" spans="1:7" ht="1" customHeight="1" x14ac:dyDescent="0.35">
      <c r="A125" s="15"/>
      <c r="B125" s="15"/>
      <c r="C125" s="15"/>
      <c r="D125" s="23"/>
      <c r="E125" s="15"/>
      <c r="F125" s="15"/>
      <c r="G125" s="15"/>
    </row>
    <row r="126" spans="1:7" x14ac:dyDescent="0.35">
      <c r="A126" s="10" t="s">
        <v>182</v>
      </c>
      <c r="B126" s="10" t="s">
        <v>11</v>
      </c>
      <c r="C126" s="10" t="s">
        <v>12</v>
      </c>
      <c r="D126" s="20" t="s">
        <v>183</v>
      </c>
      <c r="E126" s="9">
        <f>E153</f>
        <v>1</v>
      </c>
      <c r="F126" s="9">
        <f>F153</f>
        <v>25638.69</v>
      </c>
      <c r="G126" s="9">
        <f>G153</f>
        <v>25638.69</v>
      </c>
    </row>
    <row r="127" spans="1:7" x14ac:dyDescent="0.35">
      <c r="A127" s="10" t="s">
        <v>184</v>
      </c>
      <c r="B127" s="10" t="s">
        <v>11</v>
      </c>
      <c r="C127" s="10" t="s">
        <v>12</v>
      </c>
      <c r="D127" s="20" t="s">
        <v>185</v>
      </c>
      <c r="E127" s="9">
        <f>E136</f>
        <v>1</v>
      </c>
      <c r="F127" s="9">
        <f>F136</f>
        <v>2205.1899999999996</v>
      </c>
      <c r="G127" s="9">
        <f>G136</f>
        <v>2205.19</v>
      </c>
    </row>
    <row r="128" spans="1:7" x14ac:dyDescent="0.35">
      <c r="A128" s="11" t="s">
        <v>186</v>
      </c>
      <c r="B128" s="11" t="s">
        <v>17</v>
      </c>
      <c r="C128" s="11" t="s">
        <v>25</v>
      </c>
      <c r="D128" s="21" t="s">
        <v>187</v>
      </c>
      <c r="E128" s="12">
        <v>1</v>
      </c>
      <c r="F128" s="12">
        <v>708.41</v>
      </c>
      <c r="G128" s="13">
        <f>ROUND(E128*F128,2)</f>
        <v>708.41</v>
      </c>
    </row>
    <row r="129" spans="1:7" ht="136.5" x14ac:dyDescent="0.35">
      <c r="A129" s="14"/>
      <c r="B129" s="14"/>
      <c r="C129" s="14"/>
      <c r="D129" s="16" t="s">
        <v>188</v>
      </c>
      <c r="E129" s="14"/>
      <c r="F129" s="14"/>
      <c r="G129" s="14"/>
    </row>
    <row r="130" spans="1:7" x14ac:dyDescent="0.35">
      <c r="A130" s="11" t="s">
        <v>189</v>
      </c>
      <c r="B130" s="11" t="s">
        <v>17</v>
      </c>
      <c r="C130" s="11" t="s">
        <v>25</v>
      </c>
      <c r="D130" s="21" t="s">
        <v>190</v>
      </c>
      <c r="E130" s="12">
        <v>1</v>
      </c>
      <c r="F130" s="12">
        <v>734.41</v>
      </c>
      <c r="G130" s="13">
        <f>ROUND(E130*F130,2)</f>
        <v>734.41</v>
      </c>
    </row>
    <row r="131" spans="1:7" ht="115.5" x14ac:dyDescent="0.35">
      <c r="A131" s="14"/>
      <c r="B131" s="14"/>
      <c r="C131" s="14"/>
      <c r="D131" s="16" t="s">
        <v>191</v>
      </c>
      <c r="E131" s="14"/>
      <c r="F131" s="14"/>
      <c r="G131" s="14"/>
    </row>
    <row r="132" spans="1:7" x14ac:dyDescent="0.35">
      <c r="A132" s="11" t="s">
        <v>192</v>
      </c>
      <c r="B132" s="11" t="s">
        <v>17</v>
      </c>
      <c r="C132" s="11" t="s">
        <v>25</v>
      </c>
      <c r="D132" s="21" t="s">
        <v>193</v>
      </c>
      <c r="E132" s="12">
        <v>3</v>
      </c>
      <c r="F132" s="12">
        <v>9.0399999999999991</v>
      </c>
      <c r="G132" s="13">
        <f>ROUND(E132*F132,2)</f>
        <v>27.12</v>
      </c>
    </row>
    <row r="133" spans="1:7" ht="21" x14ac:dyDescent="0.35">
      <c r="A133" s="14"/>
      <c r="B133" s="14"/>
      <c r="C133" s="14"/>
      <c r="D133" s="16" t="s">
        <v>194</v>
      </c>
      <c r="E133" s="14"/>
      <c r="F133" s="14"/>
      <c r="G133" s="14"/>
    </row>
    <row r="134" spans="1:7" x14ac:dyDescent="0.35">
      <c r="A134" s="11" t="s">
        <v>195</v>
      </c>
      <c r="B134" s="11" t="s">
        <v>17</v>
      </c>
      <c r="C134" s="11" t="s">
        <v>18</v>
      </c>
      <c r="D134" s="21" t="s">
        <v>196</v>
      </c>
      <c r="E134" s="12">
        <v>12.5</v>
      </c>
      <c r="F134" s="12">
        <v>58.82</v>
      </c>
      <c r="G134" s="13">
        <f>ROUND(E134*F134,2)</f>
        <v>735.25</v>
      </c>
    </row>
    <row r="135" spans="1:7" ht="73.5" x14ac:dyDescent="0.35">
      <c r="A135" s="14"/>
      <c r="B135" s="14"/>
      <c r="C135" s="14"/>
      <c r="D135" s="16" t="s">
        <v>197</v>
      </c>
      <c r="E135" s="14"/>
      <c r="F135" s="14"/>
      <c r="G135" s="14"/>
    </row>
    <row r="136" spans="1:7" x14ac:dyDescent="0.35">
      <c r="A136" s="14"/>
      <c r="B136" s="14"/>
      <c r="C136" s="14"/>
      <c r="D136" s="22" t="s">
        <v>198</v>
      </c>
      <c r="E136" s="12">
        <v>1</v>
      </c>
      <c r="F136" s="9">
        <f>G128+G130+G132+G134</f>
        <v>2205.1899999999996</v>
      </c>
      <c r="G136" s="9">
        <f>ROUND(F136*E136,2)</f>
        <v>2205.19</v>
      </c>
    </row>
    <row r="137" spans="1:7" ht="1" customHeight="1" x14ac:dyDescent="0.35">
      <c r="A137" s="15"/>
      <c r="B137" s="15"/>
      <c r="C137" s="15"/>
      <c r="D137" s="23"/>
      <c r="E137" s="15"/>
      <c r="F137" s="15"/>
      <c r="G137" s="15"/>
    </row>
    <row r="138" spans="1:7" x14ac:dyDescent="0.35">
      <c r="A138" s="10" t="s">
        <v>199</v>
      </c>
      <c r="B138" s="10" t="s">
        <v>11</v>
      </c>
      <c r="C138" s="10" t="s">
        <v>12</v>
      </c>
      <c r="D138" s="20" t="s">
        <v>200</v>
      </c>
      <c r="E138" s="9">
        <f>E151</f>
        <v>1</v>
      </c>
      <c r="F138" s="9">
        <f>F151</f>
        <v>23433.500000000004</v>
      </c>
      <c r="G138" s="9">
        <f>G151</f>
        <v>23433.5</v>
      </c>
    </row>
    <row r="139" spans="1:7" x14ac:dyDescent="0.35">
      <c r="A139" s="11" t="s">
        <v>201</v>
      </c>
      <c r="B139" s="11" t="s">
        <v>17</v>
      </c>
      <c r="C139" s="11" t="s">
        <v>25</v>
      </c>
      <c r="D139" s="21" t="s">
        <v>202</v>
      </c>
      <c r="E139" s="12">
        <v>1</v>
      </c>
      <c r="F139" s="12">
        <v>8708.8799999999992</v>
      </c>
      <c r="G139" s="13">
        <f>ROUND(E139*F139,2)</f>
        <v>8708.8799999999992</v>
      </c>
    </row>
    <row r="140" spans="1:7" ht="231" x14ac:dyDescent="0.35">
      <c r="A140" s="14"/>
      <c r="B140" s="14"/>
      <c r="C140" s="14"/>
      <c r="D140" s="16" t="s">
        <v>203</v>
      </c>
      <c r="E140" s="14"/>
      <c r="F140" s="14"/>
      <c r="G140" s="14"/>
    </row>
    <row r="141" spans="1:7" x14ac:dyDescent="0.35">
      <c r="A141" s="11" t="s">
        <v>204</v>
      </c>
      <c r="B141" s="11" t="s">
        <v>17</v>
      </c>
      <c r="C141" s="11" t="s">
        <v>25</v>
      </c>
      <c r="D141" s="21" t="s">
        <v>205</v>
      </c>
      <c r="E141" s="12">
        <v>1</v>
      </c>
      <c r="F141" s="12">
        <v>2274.71</v>
      </c>
      <c r="G141" s="13">
        <f>ROUND(E141*F141,2)</f>
        <v>2274.71</v>
      </c>
    </row>
    <row r="142" spans="1:7" ht="157.5" x14ac:dyDescent="0.35">
      <c r="A142" s="14"/>
      <c r="B142" s="14"/>
      <c r="C142" s="14"/>
      <c r="D142" s="16" t="s">
        <v>206</v>
      </c>
      <c r="E142" s="14"/>
      <c r="F142" s="14"/>
      <c r="G142" s="14"/>
    </row>
    <row r="143" spans="1:7" x14ac:dyDescent="0.35">
      <c r="A143" s="11" t="s">
        <v>207</v>
      </c>
      <c r="B143" s="11" t="s">
        <v>17</v>
      </c>
      <c r="C143" s="11" t="s">
        <v>25</v>
      </c>
      <c r="D143" s="21" t="s">
        <v>208</v>
      </c>
      <c r="E143" s="12">
        <v>1</v>
      </c>
      <c r="F143" s="12">
        <v>1105.6300000000001</v>
      </c>
      <c r="G143" s="13">
        <f>ROUND(E143*F143,2)</f>
        <v>1105.6300000000001</v>
      </c>
    </row>
    <row r="144" spans="1:7" ht="126" x14ac:dyDescent="0.35">
      <c r="A144" s="14"/>
      <c r="B144" s="14"/>
      <c r="C144" s="14"/>
      <c r="D144" s="16" t="s">
        <v>209</v>
      </c>
      <c r="E144" s="14"/>
      <c r="F144" s="14"/>
      <c r="G144" s="14"/>
    </row>
    <row r="145" spans="1:7" x14ac:dyDescent="0.35">
      <c r="A145" s="11" t="s">
        <v>210</v>
      </c>
      <c r="B145" s="11" t="s">
        <v>17</v>
      </c>
      <c r="C145" s="11" t="s">
        <v>25</v>
      </c>
      <c r="D145" s="21" t="s">
        <v>211</v>
      </c>
      <c r="E145" s="12">
        <v>1</v>
      </c>
      <c r="F145" s="12">
        <v>8773.8700000000008</v>
      </c>
      <c r="G145" s="13">
        <f>ROUND(E145*F145,2)</f>
        <v>8773.8700000000008</v>
      </c>
    </row>
    <row r="146" spans="1:7" ht="115.5" x14ac:dyDescent="0.35">
      <c r="A146" s="14"/>
      <c r="B146" s="14"/>
      <c r="C146" s="14"/>
      <c r="D146" s="16" t="s">
        <v>212</v>
      </c>
      <c r="E146" s="14"/>
      <c r="F146" s="14"/>
      <c r="G146" s="14"/>
    </row>
    <row r="147" spans="1:7" x14ac:dyDescent="0.35">
      <c r="A147" s="11" t="s">
        <v>213</v>
      </c>
      <c r="B147" s="11" t="s">
        <v>17</v>
      </c>
      <c r="C147" s="11" t="s">
        <v>18</v>
      </c>
      <c r="D147" s="21" t="s">
        <v>214</v>
      </c>
      <c r="E147" s="12">
        <v>5</v>
      </c>
      <c r="F147" s="12">
        <v>371.1</v>
      </c>
      <c r="G147" s="13">
        <f>ROUND(E147*F147,2)</f>
        <v>1855.5</v>
      </c>
    </row>
    <row r="148" spans="1:7" ht="126" x14ac:dyDescent="0.35">
      <c r="A148" s="14"/>
      <c r="B148" s="14"/>
      <c r="C148" s="14"/>
      <c r="D148" s="16" t="s">
        <v>215</v>
      </c>
      <c r="E148" s="14"/>
      <c r="F148" s="14"/>
      <c r="G148" s="14"/>
    </row>
    <row r="149" spans="1:7" ht="21" x14ac:dyDescent="0.35">
      <c r="A149" s="11" t="s">
        <v>216</v>
      </c>
      <c r="B149" s="11" t="s">
        <v>17</v>
      </c>
      <c r="C149" s="11" t="s">
        <v>25</v>
      </c>
      <c r="D149" s="21" t="s">
        <v>217</v>
      </c>
      <c r="E149" s="12">
        <v>1</v>
      </c>
      <c r="F149" s="12">
        <v>714.91</v>
      </c>
      <c r="G149" s="13">
        <f>ROUND(E149*F149,2)</f>
        <v>714.91</v>
      </c>
    </row>
    <row r="150" spans="1:7" ht="105" x14ac:dyDescent="0.35">
      <c r="A150" s="14"/>
      <c r="B150" s="14"/>
      <c r="C150" s="14"/>
      <c r="D150" s="16" t="s">
        <v>218</v>
      </c>
      <c r="E150" s="14"/>
      <c r="F150" s="14"/>
      <c r="G150" s="14"/>
    </row>
    <row r="151" spans="1:7" x14ac:dyDescent="0.35">
      <c r="A151" s="14"/>
      <c r="B151" s="14"/>
      <c r="C151" s="14"/>
      <c r="D151" s="22" t="s">
        <v>219</v>
      </c>
      <c r="E151" s="12">
        <v>1</v>
      </c>
      <c r="F151" s="9">
        <f>G139+G141+G143+G145+G147+G149</f>
        <v>23433.500000000004</v>
      </c>
      <c r="G151" s="9">
        <f>ROUND(F151*E151,2)</f>
        <v>23433.5</v>
      </c>
    </row>
    <row r="152" spans="1:7" ht="1" customHeight="1" x14ac:dyDescent="0.35">
      <c r="A152" s="15"/>
      <c r="B152" s="15"/>
      <c r="C152" s="15"/>
      <c r="D152" s="23"/>
      <c r="E152" s="15"/>
      <c r="F152" s="15"/>
      <c r="G152" s="15"/>
    </row>
    <row r="153" spans="1:7" x14ac:dyDescent="0.35">
      <c r="A153" s="14"/>
      <c r="B153" s="14"/>
      <c r="C153" s="14"/>
      <c r="D153" s="22" t="s">
        <v>220</v>
      </c>
      <c r="E153" s="12">
        <v>1</v>
      </c>
      <c r="F153" s="9">
        <f>G136+G151</f>
        <v>25638.69</v>
      </c>
      <c r="G153" s="9">
        <f>ROUND(F153*E153,2)</f>
        <v>25638.69</v>
      </c>
    </row>
    <row r="154" spans="1:7" ht="1" customHeight="1" x14ac:dyDescent="0.35">
      <c r="A154" s="15"/>
      <c r="B154" s="15"/>
      <c r="C154" s="15"/>
      <c r="D154" s="23"/>
      <c r="E154" s="15"/>
      <c r="F154" s="15"/>
      <c r="G154" s="15"/>
    </row>
    <row r="155" spans="1:7" x14ac:dyDescent="0.35">
      <c r="A155" s="10" t="s">
        <v>221</v>
      </c>
      <c r="B155" s="10" t="s">
        <v>11</v>
      </c>
      <c r="C155" s="10" t="s">
        <v>12</v>
      </c>
      <c r="D155" s="20" t="s">
        <v>222</v>
      </c>
      <c r="E155" s="9">
        <f>E192</f>
        <v>1</v>
      </c>
      <c r="F155" s="9">
        <f>F192</f>
        <v>54482.68</v>
      </c>
      <c r="G155" s="9">
        <f>G192</f>
        <v>54482.68</v>
      </c>
    </row>
    <row r="156" spans="1:7" x14ac:dyDescent="0.35">
      <c r="A156" s="10" t="s">
        <v>223</v>
      </c>
      <c r="B156" s="10" t="s">
        <v>11</v>
      </c>
      <c r="C156" s="10" t="s">
        <v>12</v>
      </c>
      <c r="D156" s="20" t="s">
        <v>224</v>
      </c>
      <c r="E156" s="9">
        <f>E181</f>
        <v>1</v>
      </c>
      <c r="F156" s="9">
        <f>F181</f>
        <v>39708.25</v>
      </c>
      <c r="G156" s="9">
        <f>G181</f>
        <v>39708.25</v>
      </c>
    </row>
    <row r="157" spans="1:7" x14ac:dyDescent="0.35">
      <c r="A157" s="11" t="s">
        <v>225</v>
      </c>
      <c r="B157" s="11" t="s">
        <v>17</v>
      </c>
      <c r="C157" s="11" t="s">
        <v>18</v>
      </c>
      <c r="D157" s="21" t="s">
        <v>226</v>
      </c>
      <c r="E157" s="12">
        <v>475.1</v>
      </c>
      <c r="F157" s="12">
        <v>7.15</v>
      </c>
      <c r="G157" s="13">
        <f>ROUND(E157*F157,2)</f>
        <v>3396.97</v>
      </c>
    </row>
    <row r="158" spans="1:7" ht="73.5" x14ac:dyDescent="0.35">
      <c r="A158" s="14"/>
      <c r="B158" s="14"/>
      <c r="C158" s="14"/>
      <c r="D158" s="16" t="s">
        <v>227</v>
      </c>
      <c r="E158" s="14"/>
      <c r="F158" s="14"/>
      <c r="G158" s="14"/>
    </row>
    <row r="159" spans="1:7" x14ac:dyDescent="0.35">
      <c r="A159" s="11" t="s">
        <v>228</v>
      </c>
      <c r="B159" s="11" t="s">
        <v>17</v>
      </c>
      <c r="C159" s="11" t="s">
        <v>18</v>
      </c>
      <c r="D159" s="21" t="s">
        <v>229</v>
      </c>
      <c r="E159" s="12">
        <v>50</v>
      </c>
      <c r="F159" s="12">
        <v>7.74</v>
      </c>
      <c r="G159" s="13">
        <f>ROUND(E159*F159,2)</f>
        <v>387</v>
      </c>
    </row>
    <row r="160" spans="1:7" ht="94.5" x14ac:dyDescent="0.35">
      <c r="A160" s="14"/>
      <c r="B160" s="14"/>
      <c r="C160" s="14"/>
      <c r="D160" s="16" t="s">
        <v>230</v>
      </c>
      <c r="E160" s="14"/>
      <c r="F160" s="14"/>
      <c r="G160" s="14"/>
    </row>
    <row r="161" spans="1:7" x14ac:dyDescent="0.35">
      <c r="A161" s="11" t="s">
        <v>231</v>
      </c>
      <c r="B161" s="11" t="s">
        <v>17</v>
      </c>
      <c r="C161" s="11" t="s">
        <v>18</v>
      </c>
      <c r="D161" s="21" t="s">
        <v>232</v>
      </c>
      <c r="E161" s="12">
        <v>20</v>
      </c>
      <c r="F161" s="12">
        <v>14.24</v>
      </c>
      <c r="G161" s="13">
        <f>ROUND(E161*F161,2)</f>
        <v>284.8</v>
      </c>
    </row>
    <row r="162" spans="1:7" ht="42" x14ac:dyDescent="0.35">
      <c r="A162" s="14"/>
      <c r="B162" s="14"/>
      <c r="C162" s="14"/>
      <c r="D162" s="16" t="s">
        <v>233</v>
      </c>
      <c r="E162" s="14"/>
      <c r="F162" s="14"/>
      <c r="G162" s="14"/>
    </row>
    <row r="163" spans="1:7" x14ac:dyDescent="0.35">
      <c r="A163" s="11" t="s">
        <v>234</v>
      </c>
      <c r="B163" s="11" t="s">
        <v>17</v>
      </c>
      <c r="C163" s="11" t="s">
        <v>18</v>
      </c>
      <c r="D163" s="21" t="s">
        <v>235</v>
      </c>
      <c r="E163" s="12">
        <v>345</v>
      </c>
      <c r="F163" s="12">
        <v>13.03</v>
      </c>
      <c r="G163" s="13">
        <f>ROUND(E163*F163,2)</f>
        <v>4495.3500000000004</v>
      </c>
    </row>
    <row r="164" spans="1:7" ht="73.5" x14ac:dyDescent="0.35">
      <c r="A164" s="14"/>
      <c r="B164" s="14"/>
      <c r="C164" s="14"/>
      <c r="D164" s="16" t="s">
        <v>236</v>
      </c>
      <c r="E164" s="14"/>
      <c r="F164" s="14"/>
      <c r="G164" s="14"/>
    </row>
    <row r="165" spans="1:7" ht="21" x14ac:dyDescent="0.35">
      <c r="A165" s="11" t="s">
        <v>237</v>
      </c>
      <c r="B165" s="11" t="s">
        <v>17</v>
      </c>
      <c r="C165" s="11" t="s">
        <v>18</v>
      </c>
      <c r="D165" s="21" t="s">
        <v>238</v>
      </c>
      <c r="E165" s="12">
        <v>47.6</v>
      </c>
      <c r="F165" s="12">
        <v>60.62</v>
      </c>
      <c r="G165" s="13">
        <f>ROUND(E165*F165,2)</f>
        <v>2885.51</v>
      </c>
    </row>
    <row r="166" spans="1:7" ht="105" x14ac:dyDescent="0.35">
      <c r="A166" s="14"/>
      <c r="B166" s="14"/>
      <c r="C166" s="14"/>
      <c r="D166" s="16" t="s">
        <v>239</v>
      </c>
      <c r="E166" s="14"/>
      <c r="F166" s="14"/>
      <c r="G166" s="14"/>
    </row>
    <row r="167" spans="1:7" ht="21" x14ac:dyDescent="0.35">
      <c r="A167" s="11" t="s">
        <v>240</v>
      </c>
      <c r="B167" s="11" t="s">
        <v>17</v>
      </c>
      <c r="C167" s="11" t="s">
        <v>84</v>
      </c>
      <c r="D167" s="21" t="s">
        <v>241</v>
      </c>
      <c r="E167" s="12">
        <v>10</v>
      </c>
      <c r="F167" s="12">
        <v>29.42</v>
      </c>
      <c r="G167" s="13">
        <f>ROUND(E167*F167,2)</f>
        <v>294.2</v>
      </c>
    </row>
    <row r="168" spans="1:7" ht="42" x14ac:dyDescent="0.35">
      <c r="A168" s="14"/>
      <c r="B168" s="14"/>
      <c r="C168" s="14"/>
      <c r="D168" s="16" t="s">
        <v>242</v>
      </c>
      <c r="E168" s="14"/>
      <c r="F168" s="14"/>
      <c r="G168" s="14"/>
    </row>
    <row r="169" spans="1:7" ht="21" x14ac:dyDescent="0.35">
      <c r="A169" s="11" t="s">
        <v>243</v>
      </c>
      <c r="B169" s="11" t="s">
        <v>17</v>
      </c>
      <c r="C169" s="11" t="s">
        <v>84</v>
      </c>
      <c r="D169" s="21" t="s">
        <v>244</v>
      </c>
      <c r="E169" s="12">
        <v>11.2</v>
      </c>
      <c r="F169" s="12">
        <v>106.64</v>
      </c>
      <c r="G169" s="13">
        <f>ROUND(E169*F169,2)</f>
        <v>1194.3699999999999</v>
      </c>
    </row>
    <row r="170" spans="1:7" ht="84" x14ac:dyDescent="0.35">
      <c r="A170" s="14"/>
      <c r="B170" s="14"/>
      <c r="C170" s="14"/>
      <c r="D170" s="16" t="s">
        <v>245</v>
      </c>
      <c r="E170" s="14"/>
      <c r="F170" s="14"/>
      <c r="G170" s="14"/>
    </row>
    <row r="171" spans="1:7" x14ac:dyDescent="0.35">
      <c r="A171" s="11" t="s">
        <v>246</v>
      </c>
      <c r="B171" s="11" t="s">
        <v>17</v>
      </c>
      <c r="C171" s="11" t="s">
        <v>18</v>
      </c>
      <c r="D171" s="21" t="s">
        <v>247</v>
      </c>
      <c r="E171" s="12">
        <v>12.5</v>
      </c>
      <c r="F171" s="12">
        <v>122.65</v>
      </c>
      <c r="G171" s="13">
        <f>ROUND(E171*F171,2)</f>
        <v>1533.13</v>
      </c>
    </row>
    <row r="172" spans="1:7" ht="73.5" x14ac:dyDescent="0.35">
      <c r="A172" s="14"/>
      <c r="B172" s="14"/>
      <c r="C172" s="14"/>
      <c r="D172" s="16" t="s">
        <v>248</v>
      </c>
      <c r="E172" s="14"/>
      <c r="F172" s="14"/>
      <c r="G172" s="14"/>
    </row>
    <row r="173" spans="1:7" x14ac:dyDescent="0.35">
      <c r="A173" s="11" t="s">
        <v>249</v>
      </c>
      <c r="B173" s="11" t="s">
        <v>17</v>
      </c>
      <c r="C173" s="11" t="s">
        <v>18</v>
      </c>
      <c r="D173" s="21" t="s">
        <v>250</v>
      </c>
      <c r="E173" s="12">
        <v>305</v>
      </c>
      <c r="F173" s="12">
        <v>8.19</v>
      </c>
      <c r="G173" s="13">
        <f>ROUND(E173*F173,2)</f>
        <v>2497.9499999999998</v>
      </c>
    </row>
    <row r="174" spans="1:7" ht="73.5" x14ac:dyDescent="0.35">
      <c r="A174" s="14"/>
      <c r="B174" s="14"/>
      <c r="C174" s="14"/>
      <c r="D174" s="16" t="s">
        <v>251</v>
      </c>
      <c r="E174" s="14"/>
      <c r="F174" s="14"/>
      <c r="G174" s="14"/>
    </row>
    <row r="175" spans="1:7" x14ac:dyDescent="0.35">
      <c r="A175" s="11" t="s">
        <v>252</v>
      </c>
      <c r="B175" s="11" t="s">
        <v>17</v>
      </c>
      <c r="C175" s="11" t="s">
        <v>18</v>
      </c>
      <c r="D175" s="21" t="s">
        <v>253</v>
      </c>
      <c r="E175" s="12">
        <v>12</v>
      </c>
      <c r="F175" s="12">
        <v>79.16</v>
      </c>
      <c r="G175" s="13">
        <f>ROUND(E175*F175,2)</f>
        <v>949.92</v>
      </c>
    </row>
    <row r="176" spans="1:7" ht="42" x14ac:dyDescent="0.35">
      <c r="A176" s="14"/>
      <c r="B176" s="14"/>
      <c r="C176" s="14"/>
      <c r="D176" s="16" t="s">
        <v>254</v>
      </c>
      <c r="E176" s="14"/>
      <c r="F176" s="14"/>
      <c r="G176" s="14"/>
    </row>
    <row r="177" spans="1:7" x14ac:dyDescent="0.35">
      <c r="A177" s="11" t="s">
        <v>255</v>
      </c>
      <c r="B177" s="11" t="s">
        <v>17</v>
      </c>
      <c r="C177" s="11" t="s">
        <v>58</v>
      </c>
      <c r="D177" s="21" t="s">
        <v>256</v>
      </c>
      <c r="E177" s="12">
        <v>630</v>
      </c>
      <c r="F177" s="12">
        <v>20.74</v>
      </c>
      <c r="G177" s="13">
        <f>ROUND(E177*F177,2)</f>
        <v>13066.2</v>
      </c>
    </row>
    <row r="178" spans="1:7" ht="84" x14ac:dyDescent="0.35">
      <c r="A178" s="14"/>
      <c r="B178" s="14"/>
      <c r="C178" s="14"/>
      <c r="D178" s="16" t="s">
        <v>257</v>
      </c>
      <c r="E178" s="14"/>
      <c r="F178" s="14"/>
      <c r="G178" s="14"/>
    </row>
    <row r="179" spans="1:7" x14ac:dyDescent="0.35">
      <c r="A179" s="11" t="s">
        <v>258</v>
      </c>
      <c r="B179" s="11" t="s">
        <v>17</v>
      </c>
      <c r="C179" s="11" t="s">
        <v>58</v>
      </c>
      <c r="D179" s="21" t="s">
        <v>259</v>
      </c>
      <c r="E179" s="12">
        <v>674.1</v>
      </c>
      <c r="F179" s="12">
        <v>12.94</v>
      </c>
      <c r="G179" s="13">
        <f>ROUND(E179*F179,2)</f>
        <v>8722.85</v>
      </c>
    </row>
    <row r="180" spans="1:7" ht="52.5" x14ac:dyDescent="0.35">
      <c r="A180" s="14"/>
      <c r="B180" s="14"/>
      <c r="C180" s="14"/>
      <c r="D180" s="16" t="s">
        <v>260</v>
      </c>
      <c r="E180" s="14"/>
      <c r="F180" s="14"/>
      <c r="G180" s="14"/>
    </row>
    <row r="181" spans="1:7" x14ac:dyDescent="0.35">
      <c r="A181" s="14"/>
      <c r="B181" s="14"/>
      <c r="C181" s="14"/>
      <c r="D181" s="22" t="s">
        <v>261</v>
      </c>
      <c r="E181" s="12">
        <v>1</v>
      </c>
      <c r="F181" s="9">
        <f>G157+G159+G161+G163+G165+G167+G169+G171+G173+G175+G177+G179</f>
        <v>39708.25</v>
      </c>
      <c r="G181" s="9">
        <f>ROUND(F181*E181,2)</f>
        <v>39708.25</v>
      </c>
    </row>
    <row r="182" spans="1:7" ht="1" customHeight="1" x14ac:dyDescent="0.35">
      <c r="A182" s="15"/>
      <c r="B182" s="15"/>
      <c r="C182" s="15"/>
      <c r="D182" s="23"/>
      <c r="E182" s="15"/>
      <c r="F182" s="15"/>
      <c r="G182" s="15"/>
    </row>
    <row r="183" spans="1:7" x14ac:dyDescent="0.35">
      <c r="A183" s="10" t="s">
        <v>262</v>
      </c>
      <c r="B183" s="10" t="s">
        <v>11</v>
      </c>
      <c r="C183" s="10" t="s">
        <v>12</v>
      </c>
      <c r="D183" s="20" t="s">
        <v>263</v>
      </c>
      <c r="E183" s="9">
        <f>E190</f>
        <v>1</v>
      </c>
      <c r="F183" s="9">
        <f>F190</f>
        <v>14774.43</v>
      </c>
      <c r="G183" s="9">
        <f>G190</f>
        <v>14774.43</v>
      </c>
    </row>
    <row r="184" spans="1:7" ht="21" x14ac:dyDescent="0.35">
      <c r="A184" s="11" t="s">
        <v>264</v>
      </c>
      <c r="B184" s="11" t="s">
        <v>17</v>
      </c>
      <c r="C184" s="11" t="s">
        <v>18</v>
      </c>
      <c r="D184" s="21" t="s">
        <v>265</v>
      </c>
      <c r="E184" s="12">
        <v>330</v>
      </c>
      <c r="F184" s="12">
        <v>43.15</v>
      </c>
      <c r="G184" s="13">
        <f>ROUND(E184*F184,2)</f>
        <v>14239.5</v>
      </c>
    </row>
    <row r="185" spans="1:7" ht="94.5" x14ac:dyDescent="0.35">
      <c r="A185" s="14"/>
      <c r="B185" s="14"/>
      <c r="C185" s="14"/>
      <c r="D185" s="16" t="s">
        <v>266</v>
      </c>
      <c r="E185" s="14"/>
      <c r="F185" s="14"/>
      <c r="G185" s="14"/>
    </row>
    <row r="186" spans="1:7" x14ac:dyDescent="0.35">
      <c r="A186" s="11" t="s">
        <v>267</v>
      </c>
      <c r="B186" s="11" t="s">
        <v>17</v>
      </c>
      <c r="C186" s="11" t="s">
        <v>18</v>
      </c>
      <c r="D186" s="21" t="s">
        <v>268</v>
      </c>
      <c r="E186" s="12">
        <v>10</v>
      </c>
      <c r="F186" s="12">
        <v>37.700000000000003</v>
      </c>
      <c r="G186" s="13">
        <f>ROUND(E186*F186,2)</f>
        <v>377</v>
      </c>
    </row>
    <row r="187" spans="1:7" ht="63" x14ac:dyDescent="0.35">
      <c r="A187" s="14"/>
      <c r="B187" s="14"/>
      <c r="C187" s="14"/>
      <c r="D187" s="16" t="s">
        <v>269</v>
      </c>
      <c r="E187" s="14"/>
      <c r="F187" s="14"/>
      <c r="G187" s="14"/>
    </row>
    <row r="188" spans="1:7" x14ac:dyDescent="0.35">
      <c r="A188" s="11" t="s">
        <v>270</v>
      </c>
      <c r="B188" s="11" t="s">
        <v>17</v>
      </c>
      <c r="C188" s="11" t="s">
        <v>25</v>
      </c>
      <c r="D188" s="21" t="s">
        <v>271</v>
      </c>
      <c r="E188" s="12">
        <v>1</v>
      </c>
      <c r="F188" s="12">
        <v>157.93</v>
      </c>
      <c r="G188" s="13">
        <f>ROUND(E188*F188,2)</f>
        <v>157.93</v>
      </c>
    </row>
    <row r="189" spans="1:7" ht="63" x14ac:dyDescent="0.35">
      <c r="A189" s="14"/>
      <c r="B189" s="14"/>
      <c r="C189" s="14"/>
      <c r="D189" s="16" t="s">
        <v>272</v>
      </c>
      <c r="E189" s="14"/>
      <c r="F189" s="14"/>
      <c r="G189" s="14"/>
    </row>
    <row r="190" spans="1:7" x14ac:dyDescent="0.35">
      <c r="A190" s="14"/>
      <c r="B190" s="14"/>
      <c r="C190" s="14"/>
      <c r="D190" s="22" t="s">
        <v>273</v>
      </c>
      <c r="E190" s="12">
        <v>1</v>
      </c>
      <c r="F190" s="9">
        <f>G184+G186+G188</f>
        <v>14774.43</v>
      </c>
      <c r="G190" s="9">
        <f>ROUND(F190*E190,2)</f>
        <v>14774.43</v>
      </c>
    </row>
    <row r="191" spans="1:7" ht="1" customHeight="1" x14ac:dyDescent="0.35">
      <c r="A191" s="15"/>
      <c r="B191" s="15"/>
      <c r="C191" s="15"/>
      <c r="D191" s="23"/>
      <c r="E191" s="15"/>
      <c r="F191" s="15"/>
      <c r="G191" s="15"/>
    </row>
    <row r="192" spans="1:7" x14ac:dyDescent="0.35">
      <c r="A192" s="14"/>
      <c r="B192" s="14"/>
      <c r="C192" s="14"/>
      <c r="D192" s="22" t="s">
        <v>274</v>
      </c>
      <c r="E192" s="12">
        <v>1</v>
      </c>
      <c r="F192" s="9">
        <f>G181+G190</f>
        <v>54482.68</v>
      </c>
      <c r="G192" s="9">
        <f>ROUND(F192*E192,2)</f>
        <v>54482.68</v>
      </c>
    </row>
    <row r="193" spans="1:7" ht="1" customHeight="1" x14ac:dyDescent="0.35">
      <c r="A193" s="15"/>
      <c r="B193" s="15"/>
      <c r="C193" s="15"/>
      <c r="D193" s="23"/>
      <c r="E193" s="15"/>
      <c r="F193" s="15"/>
      <c r="G193" s="15"/>
    </row>
    <row r="194" spans="1:7" x14ac:dyDescent="0.35">
      <c r="A194" s="10" t="s">
        <v>275</v>
      </c>
      <c r="B194" s="10" t="s">
        <v>11</v>
      </c>
      <c r="C194" s="10" t="s">
        <v>12</v>
      </c>
      <c r="D194" s="20" t="s">
        <v>276</v>
      </c>
      <c r="E194" s="9">
        <f>E197</f>
        <v>1</v>
      </c>
      <c r="F194" s="9">
        <f>F197</f>
        <v>2888.6</v>
      </c>
      <c r="G194" s="9">
        <f>G197</f>
        <v>2888.6</v>
      </c>
    </row>
    <row r="195" spans="1:7" x14ac:dyDescent="0.35">
      <c r="A195" s="11" t="s">
        <v>277</v>
      </c>
      <c r="B195" s="11" t="s">
        <v>17</v>
      </c>
      <c r="C195" s="11" t="s">
        <v>279</v>
      </c>
      <c r="D195" s="21" t="s">
        <v>278</v>
      </c>
      <c r="E195" s="12">
        <v>101</v>
      </c>
      <c r="F195" s="12">
        <v>28.6</v>
      </c>
      <c r="G195" s="13">
        <f>ROUND(E195*F195,2)</f>
        <v>2888.6</v>
      </c>
    </row>
    <row r="196" spans="1:7" ht="84" x14ac:dyDescent="0.35">
      <c r="A196" s="14"/>
      <c r="B196" s="14"/>
      <c r="C196" s="14"/>
      <c r="D196" s="16" t="s">
        <v>280</v>
      </c>
      <c r="E196" s="14"/>
      <c r="F196" s="14"/>
      <c r="G196" s="14"/>
    </row>
    <row r="197" spans="1:7" x14ac:dyDescent="0.35">
      <c r="A197" s="14"/>
      <c r="B197" s="14"/>
      <c r="C197" s="14"/>
      <c r="D197" s="22" t="s">
        <v>281</v>
      </c>
      <c r="E197" s="12">
        <v>1</v>
      </c>
      <c r="F197" s="9">
        <f>G195</f>
        <v>2888.6</v>
      </c>
      <c r="G197" s="9">
        <f>ROUND(F197*E197,2)</f>
        <v>2888.6</v>
      </c>
    </row>
    <row r="198" spans="1:7" ht="1" customHeight="1" x14ac:dyDescent="0.35">
      <c r="A198" s="15"/>
      <c r="B198" s="15"/>
      <c r="C198" s="15"/>
      <c r="D198" s="23"/>
      <c r="E198" s="15"/>
      <c r="F198" s="15"/>
      <c r="G198" s="15"/>
    </row>
    <row r="199" spans="1:7" x14ac:dyDescent="0.35">
      <c r="A199" s="14"/>
      <c r="B199" s="14"/>
      <c r="C199" s="14"/>
      <c r="D199" s="22" t="s">
        <v>282</v>
      </c>
      <c r="E199" s="17">
        <v>1</v>
      </c>
      <c r="F199" s="9">
        <f>G12+G29+G40+G117+G124+G153+G192+G197</f>
        <v>172303.21000000002</v>
      </c>
      <c r="G199" s="9">
        <f>ROUND(F199*E199,2)</f>
        <v>172303.21</v>
      </c>
    </row>
    <row r="200" spans="1:7" ht="1" customHeight="1" x14ac:dyDescent="0.35">
      <c r="A200" s="15"/>
      <c r="B200" s="15"/>
      <c r="C200" s="15"/>
      <c r="D200" s="23"/>
      <c r="E200" s="15"/>
      <c r="F200" s="15"/>
      <c r="G200" s="15"/>
    </row>
    <row r="201" spans="1:7" x14ac:dyDescent="0.35">
      <c r="A201" s="7" t="s">
        <v>283</v>
      </c>
      <c r="B201" s="7" t="s">
        <v>11</v>
      </c>
      <c r="C201" s="7" t="s">
        <v>12</v>
      </c>
      <c r="D201" s="19" t="s">
        <v>284</v>
      </c>
      <c r="E201" s="8">
        <f>E440</f>
        <v>1</v>
      </c>
      <c r="F201" s="9">
        <f>F440</f>
        <v>139261.33000000002</v>
      </c>
      <c r="G201" s="9">
        <f>G440</f>
        <v>139261.32999999999</v>
      </c>
    </row>
    <row r="202" spans="1:7" x14ac:dyDescent="0.35">
      <c r="A202" s="10" t="s">
        <v>285</v>
      </c>
      <c r="B202" s="10" t="s">
        <v>11</v>
      </c>
      <c r="C202" s="10" t="s">
        <v>12</v>
      </c>
      <c r="D202" s="20" t="s">
        <v>286</v>
      </c>
      <c r="E202" s="9">
        <f>E257</f>
        <v>1</v>
      </c>
      <c r="F202" s="9">
        <f>F257</f>
        <v>44099.55</v>
      </c>
      <c r="G202" s="9">
        <f>G257</f>
        <v>44099.55</v>
      </c>
    </row>
    <row r="203" spans="1:7" x14ac:dyDescent="0.35">
      <c r="A203" s="10" t="s">
        <v>287</v>
      </c>
      <c r="B203" s="10" t="s">
        <v>11</v>
      </c>
      <c r="C203" s="10" t="s">
        <v>12</v>
      </c>
      <c r="D203" s="20" t="s">
        <v>288</v>
      </c>
      <c r="E203" s="9">
        <f>E208</f>
        <v>1</v>
      </c>
      <c r="F203" s="9">
        <f>F208</f>
        <v>19983.71</v>
      </c>
      <c r="G203" s="9">
        <f>G208</f>
        <v>19983.71</v>
      </c>
    </row>
    <row r="204" spans="1:7" x14ac:dyDescent="0.35">
      <c r="A204" s="11" t="s">
        <v>289</v>
      </c>
      <c r="B204" s="11" t="s">
        <v>17</v>
      </c>
      <c r="C204" s="11" t="s">
        <v>25</v>
      </c>
      <c r="D204" s="21" t="s">
        <v>290</v>
      </c>
      <c r="E204" s="12">
        <v>1</v>
      </c>
      <c r="F204" s="12">
        <v>15043.04</v>
      </c>
      <c r="G204" s="13">
        <f>ROUND(E204*F204,2)</f>
        <v>15043.04</v>
      </c>
    </row>
    <row r="205" spans="1:7" ht="115.5" x14ac:dyDescent="0.35">
      <c r="A205" s="14"/>
      <c r="B205" s="14"/>
      <c r="C205" s="14"/>
      <c r="D205" s="16" t="s">
        <v>291</v>
      </c>
      <c r="E205" s="14"/>
      <c r="F205" s="14"/>
      <c r="G205" s="14"/>
    </row>
    <row r="206" spans="1:7" x14ac:dyDescent="0.35">
      <c r="A206" s="11" t="s">
        <v>292</v>
      </c>
      <c r="B206" s="11" t="s">
        <v>17</v>
      </c>
      <c r="C206" s="11" t="s">
        <v>25</v>
      </c>
      <c r="D206" s="21" t="s">
        <v>293</v>
      </c>
      <c r="E206" s="12">
        <v>3</v>
      </c>
      <c r="F206" s="12">
        <v>1646.89</v>
      </c>
      <c r="G206" s="13">
        <f>ROUND(E206*F206,2)</f>
        <v>4940.67</v>
      </c>
    </row>
    <row r="207" spans="1:7" ht="168" x14ac:dyDescent="0.35">
      <c r="A207" s="14"/>
      <c r="B207" s="14"/>
      <c r="C207" s="14"/>
      <c r="D207" s="16" t="s">
        <v>294</v>
      </c>
      <c r="E207" s="14"/>
      <c r="F207" s="14"/>
      <c r="G207" s="14"/>
    </row>
    <row r="208" spans="1:7" x14ac:dyDescent="0.35">
      <c r="A208" s="14"/>
      <c r="B208" s="14"/>
      <c r="C208" s="14"/>
      <c r="D208" s="22" t="s">
        <v>295</v>
      </c>
      <c r="E208" s="12">
        <v>1</v>
      </c>
      <c r="F208" s="9">
        <f>G204+G206</f>
        <v>19983.71</v>
      </c>
      <c r="G208" s="9">
        <f>ROUND(F208*E208,2)</f>
        <v>19983.71</v>
      </c>
    </row>
    <row r="209" spans="1:7" ht="1" customHeight="1" x14ac:dyDescent="0.35">
      <c r="A209" s="15"/>
      <c r="B209" s="15"/>
      <c r="C209" s="15"/>
      <c r="D209" s="23"/>
      <c r="E209" s="15"/>
      <c r="F209" s="15"/>
      <c r="G209" s="15"/>
    </row>
    <row r="210" spans="1:7" x14ac:dyDescent="0.35">
      <c r="A210" s="10" t="s">
        <v>296</v>
      </c>
      <c r="B210" s="10" t="s">
        <v>11</v>
      </c>
      <c r="C210" s="10" t="s">
        <v>12</v>
      </c>
      <c r="D210" s="20" t="s">
        <v>297</v>
      </c>
      <c r="E210" s="9">
        <f>E255</f>
        <v>1</v>
      </c>
      <c r="F210" s="9">
        <f>F255</f>
        <v>24115.840000000004</v>
      </c>
      <c r="G210" s="9">
        <f>G255</f>
        <v>24115.84</v>
      </c>
    </row>
    <row r="211" spans="1:7" x14ac:dyDescent="0.35">
      <c r="A211" s="10" t="s">
        <v>298</v>
      </c>
      <c r="B211" s="10" t="s">
        <v>11</v>
      </c>
      <c r="C211" s="10" t="s">
        <v>12</v>
      </c>
      <c r="D211" s="20" t="s">
        <v>299</v>
      </c>
      <c r="E211" s="9">
        <f>E218</f>
        <v>1</v>
      </c>
      <c r="F211" s="9">
        <f>F218</f>
        <v>13335.640000000001</v>
      </c>
      <c r="G211" s="9">
        <f>G218</f>
        <v>13335.64</v>
      </c>
    </row>
    <row r="212" spans="1:7" x14ac:dyDescent="0.35">
      <c r="A212" s="11" t="s">
        <v>300</v>
      </c>
      <c r="B212" s="11" t="s">
        <v>17</v>
      </c>
      <c r="C212" s="11" t="s">
        <v>25</v>
      </c>
      <c r="D212" s="21" t="s">
        <v>301</v>
      </c>
      <c r="E212" s="12">
        <v>2</v>
      </c>
      <c r="F212" s="12">
        <v>1637.79</v>
      </c>
      <c r="G212" s="13">
        <f>ROUND(E212*F212,2)</f>
        <v>3275.58</v>
      </c>
    </row>
    <row r="213" spans="1:7" ht="31.5" x14ac:dyDescent="0.35">
      <c r="A213" s="14"/>
      <c r="B213" s="14"/>
      <c r="C213" s="14"/>
      <c r="D213" s="16" t="s">
        <v>302</v>
      </c>
      <c r="E213" s="14"/>
      <c r="F213" s="14"/>
      <c r="G213" s="14"/>
    </row>
    <row r="214" spans="1:7" x14ac:dyDescent="0.35">
      <c r="A214" s="11" t="s">
        <v>303</v>
      </c>
      <c r="B214" s="11" t="s">
        <v>17</v>
      </c>
      <c r="C214" s="11" t="s">
        <v>25</v>
      </c>
      <c r="D214" s="21" t="s">
        <v>304</v>
      </c>
      <c r="E214" s="12">
        <v>1</v>
      </c>
      <c r="F214" s="12">
        <v>1370.02</v>
      </c>
      <c r="G214" s="13">
        <f>ROUND(E214*F214,2)</f>
        <v>1370.02</v>
      </c>
    </row>
    <row r="215" spans="1:7" ht="31.5" x14ac:dyDescent="0.35">
      <c r="A215" s="14"/>
      <c r="B215" s="14"/>
      <c r="C215" s="14"/>
      <c r="D215" s="16" t="s">
        <v>302</v>
      </c>
      <c r="E215" s="14"/>
      <c r="F215" s="14"/>
      <c r="G215" s="14"/>
    </row>
    <row r="216" spans="1:7" x14ac:dyDescent="0.35">
      <c r="A216" s="11" t="s">
        <v>305</v>
      </c>
      <c r="B216" s="11" t="s">
        <v>17</v>
      </c>
      <c r="C216" s="11" t="s">
        <v>25</v>
      </c>
      <c r="D216" s="21" t="s">
        <v>306</v>
      </c>
      <c r="E216" s="12">
        <v>1</v>
      </c>
      <c r="F216" s="12">
        <v>8690.0400000000009</v>
      </c>
      <c r="G216" s="13">
        <f>ROUND(E216*F216,2)</f>
        <v>8690.0400000000009</v>
      </c>
    </row>
    <row r="217" spans="1:7" ht="84" x14ac:dyDescent="0.35">
      <c r="A217" s="14"/>
      <c r="B217" s="14"/>
      <c r="C217" s="14"/>
      <c r="D217" s="16" t="s">
        <v>307</v>
      </c>
      <c r="E217" s="14"/>
      <c r="F217" s="14"/>
      <c r="G217" s="14"/>
    </row>
    <row r="218" spans="1:7" x14ac:dyDescent="0.35">
      <c r="A218" s="14"/>
      <c r="B218" s="14"/>
      <c r="C218" s="14"/>
      <c r="D218" s="22" t="s">
        <v>308</v>
      </c>
      <c r="E218" s="12">
        <v>1</v>
      </c>
      <c r="F218" s="9">
        <f>G212+G214+G216</f>
        <v>13335.640000000001</v>
      </c>
      <c r="G218" s="9">
        <f>ROUND(F218*E218,2)</f>
        <v>13335.64</v>
      </c>
    </row>
    <row r="219" spans="1:7" ht="1" customHeight="1" x14ac:dyDescent="0.35">
      <c r="A219" s="15"/>
      <c r="B219" s="15"/>
      <c r="C219" s="15"/>
      <c r="D219" s="23"/>
      <c r="E219" s="15"/>
      <c r="F219" s="15"/>
      <c r="G219" s="15"/>
    </row>
    <row r="220" spans="1:7" x14ac:dyDescent="0.35">
      <c r="A220" s="10" t="s">
        <v>309</v>
      </c>
      <c r="B220" s="10" t="s">
        <v>11</v>
      </c>
      <c r="C220" s="10" t="s">
        <v>12</v>
      </c>
      <c r="D220" s="20" t="s">
        <v>310</v>
      </c>
      <c r="E220" s="9">
        <f>E235</f>
        <v>1</v>
      </c>
      <c r="F220" s="9">
        <f>F235</f>
        <v>2541.6299999999997</v>
      </c>
      <c r="G220" s="9">
        <f>G235</f>
        <v>2541.63</v>
      </c>
    </row>
    <row r="221" spans="1:7" x14ac:dyDescent="0.35">
      <c r="A221" s="11" t="s">
        <v>311</v>
      </c>
      <c r="B221" s="11" t="s">
        <v>17</v>
      </c>
      <c r="C221" s="11" t="s">
        <v>84</v>
      </c>
      <c r="D221" s="21" t="s">
        <v>312</v>
      </c>
      <c r="E221" s="12">
        <v>10</v>
      </c>
      <c r="F221" s="12">
        <v>20.75</v>
      </c>
      <c r="G221" s="13">
        <f>ROUND(E221*F221,2)</f>
        <v>207.5</v>
      </c>
    </row>
    <row r="222" spans="1:7" ht="42" x14ac:dyDescent="0.35">
      <c r="A222" s="14"/>
      <c r="B222" s="14"/>
      <c r="C222" s="14"/>
      <c r="D222" s="16" t="s">
        <v>313</v>
      </c>
      <c r="E222" s="14"/>
      <c r="F222" s="14"/>
      <c r="G222" s="14"/>
    </row>
    <row r="223" spans="1:7" x14ac:dyDescent="0.35">
      <c r="A223" s="11" t="s">
        <v>314</v>
      </c>
      <c r="B223" s="11" t="s">
        <v>17</v>
      </c>
      <c r="C223" s="11" t="s">
        <v>84</v>
      </c>
      <c r="D223" s="21" t="s">
        <v>315</v>
      </c>
      <c r="E223" s="12">
        <v>14</v>
      </c>
      <c r="F223" s="12">
        <v>15.93</v>
      </c>
      <c r="G223" s="13">
        <f>ROUND(E223*F223,2)</f>
        <v>223.02</v>
      </c>
    </row>
    <row r="224" spans="1:7" ht="52.5" x14ac:dyDescent="0.35">
      <c r="A224" s="14"/>
      <c r="B224" s="14"/>
      <c r="C224" s="14"/>
      <c r="D224" s="16" t="s">
        <v>316</v>
      </c>
      <c r="E224" s="14"/>
      <c r="F224" s="14"/>
      <c r="G224" s="14"/>
    </row>
    <row r="225" spans="1:7" x14ac:dyDescent="0.35">
      <c r="A225" s="11" t="s">
        <v>317</v>
      </c>
      <c r="B225" s="11" t="s">
        <v>17</v>
      </c>
      <c r="C225" s="11" t="s">
        <v>84</v>
      </c>
      <c r="D225" s="21" t="s">
        <v>318</v>
      </c>
      <c r="E225" s="12">
        <v>12</v>
      </c>
      <c r="F225" s="12">
        <v>19.47</v>
      </c>
      <c r="G225" s="13">
        <f>ROUND(E225*F225,2)</f>
        <v>233.64</v>
      </c>
    </row>
    <row r="226" spans="1:7" ht="52.5" x14ac:dyDescent="0.35">
      <c r="A226" s="14"/>
      <c r="B226" s="14"/>
      <c r="C226" s="14"/>
      <c r="D226" s="16" t="s">
        <v>319</v>
      </c>
      <c r="E226" s="14"/>
      <c r="F226" s="14"/>
      <c r="G226" s="14"/>
    </row>
    <row r="227" spans="1:7" x14ac:dyDescent="0.35">
      <c r="A227" s="11" t="s">
        <v>320</v>
      </c>
      <c r="B227" s="11" t="s">
        <v>17</v>
      </c>
      <c r="C227" s="11" t="s">
        <v>84</v>
      </c>
      <c r="D227" s="21" t="s">
        <v>321</v>
      </c>
      <c r="E227" s="12">
        <v>32</v>
      </c>
      <c r="F227" s="12">
        <v>26.22</v>
      </c>
      <c r="G227" s="13">
        <f>ROUND(E227*F227,2)</f>
        <v>839.04</v>
      </c>
    </row>
    <row r="228" spans="1:7" ht="52.5" x14ac:dyDescent="0.35">
      <c r="A228" s="14"/>
      <c r="B228" s="14"/>
      <c r="C228" s="14"/>
      <c r="D228" s="16" t="s">
        <v>322</v>
      </c>
      <c r="E228" s="14"/>
      <c r="F228" s="14"/>
      <c r="G228" s="14"/>
    </row>
    <row r="229" spans="1:7" x14ac:dyDescent="0.35">
      <c r="A229" s="11" t="s">
        <v>323</v>
      </c>
      <c r="B229" s="11" t="s">
        <v>17</v>
      </c>
      <c r="C229" s="11" t="s">
        <v>84</v>
      </c>
      <c r="D229" s="21" t="s">
        <v>324</v>
      </c>
      <c r="E229" s="12">
        <v>7</v>
      </c>
      <c r="F229" s="12">
        <v>29.25</v>
      </c>
      <c r="G229" s="13">
        <f>ROUND(E229*F229,2)</f>
        <v>204.75</v>
      </c>
    </row>
    <row r="230" spans="1:7" ht="52.5" x14ac:dyDescent="0.35">
      <c r="A230" s="14"/>
      <c r="B230" s="14"/>
      <c r="C230" s="14"/>
      <c r="D230" s="16" t="s">
        <v>325</v>
      </c>
      <c r="E230" s="14"/>
      <c r="F230" s="14"/>
      <c r="G230" s="14"/>
    </row>
    <row r="231" spans="1:7" x14ac:dyDescent="0.35">
      <c r="A231" s="11" t="s">
        <v>326</v>
      </c>
      <c r="B231" s="11" t="s">
        <v>17</v>
      </c>
      <c r="C231" s="11" t="s">
        <v>84</v>
      </c>
      <c r="D231" s="21" t="s">
        <v>327</v>
      </c>
      <c r="E231" s="12">
        <v>4</v>
      </c>
      <c r="F231" s="12">
        <v>33.28</v>
      </c>
      <c r="G231" s="13">
        <f>ROUND(E231*F231,2)</f>
        <v>133.12</v>
      </c>
    </row>
    <row r="232" spans="1:7" ht="52.5" x14ac:dyDescent="0.35">
      <c r="A232" s="14"/>
      <c r="B232" s="14"/>
      <c r="C232" s="14"/>
      <c r="D232" s="16" t="s">
        <v>328</v>
      </c>
      <c r="E232" s="14"/>
      <c r="F232" s="14"/>
      <c r="G232" s="14"/>
    </row>
    <row r="233" spans="1:7" x14ac:dyDescent="0.35">
      <c r="A233" s="11" t="s">
        <v>329</v>
      </c>
      <c r="B233" s="11" t="s">
        <v>17</v>
      </c>
      <c r="C233" s="11" t="s">
        <v>18</v>
      </c>
      <c r="D233" s="21" t="s">
        <v>330</v>
      </c>
      <c r="E233" s="12">
        <v>14</v>
      </c>
      <c r="F233" s="12">
        <v>50.04</v>
      </c>
      <c r="G233" s="13">
        <f>ROUND(E233*F233,2)</f>
        <v>700.56</v>
      </c>
    </row>
    <row r="234" spans="1:7" ht="105" x14ac:dyDescent="0.35">
      <c r="A234" s="14"/>
      <c r="B234" s="14"/>
      <c r="C234" s="14"/>
      <c r="D234" s="16" t="s">
        <v>331</v>
      </c>
      <c r="E234" s="14"/>
      <c r="F234" s="14"/>
      <c r="G234" s="14"/>
    </row>
    <row r="235" spans="1:7" x14ac:dyDescent="0.35">
      <c r="A235" s="14"/>
      <c r="B235" s="14"/>
      <c r="C235" s="14"/>
      <c r="D235" s="22" t="s">
        <v>332</v>
      </c>
      <c r="E235" s="12">
        <v>1</v>
      </c>
      <c r="F235" s="9">
        <f>G221+G223+G225+G227+G229+G231+G233</f>
        <v>2541.6299999999997</v>
      </c>
      <c r="G235" s="9">
        <f>ROUND(F235*E235,2)</f>
        <v>2541.63</v>
      </c>
    </row>
    <row r="236" spans="1:7" ht="1" customHeight="1" x14ac:dyDescent="0.35">
      <c r="A236" s="15"/>
      <c r="B236" s="15"/>
      <c r="C236" s="15"/>
      <c r="D236" s="23"/>
      <c r="E236" s="15"/>
      <c r="F236" s="15"/>
      <c r="G236" s="15"/>
    </row>
    <row r="237" spans="1:7" x14ac:dyDescent="0.35">
      <c r="A237" s="10" t="s">
        <v>333</v>
      </c>
      <c r="B237" s="10" t="s">
        <v>11</v>
      </c>
      <c r="C237" s="10" t="s">
        <v>12</v>
      </c>
      <c r="D237" s="20" t="s">
        <v>334</v>
      </c>
      <c r="E237" s="9">
        <f>E246</f>
        <v>1</v>
      </c>
      <c r="F237" s="9">
        <f>F246</f>
        <v>2910.8999999999996</v>
      </c>
      <c r="G237" s="9">
        <f>G246</f>
        <v>2910.9</v>
      </c>
    </row>
    <row r="238" spans="1:7" x14ac:dyDescent="0.35">
      <c r="A238" s="11" t="s">
        <v>335</v>
      </c>
      <c r="B238" s="11" t="s">
        <v>17</v>
      </c>
      <c r="C238" s="11" t="s">
        <v>18</v>
      </c>
      <c r="D238" s="21" t="s">
        <v>336</v>
      </c>
      <c r="E238" s="12">
        <v>2.5099999999999998</v>
      </c>
      <c r="F238" s="12">
        <v>448.44</v>
      </c>
      <c r="G238" s="13">
        <f>ROUND(E238*F238,2)</f>
        <v>1125.58</v>
      </c>
    </row>
    <row r="239" spans="1:7" ht="52.5" x14ac:dyDescent="0.35">
      <c r="A239" s="14"/>
      <c r="B239" s="14"/>
      <c r="C239" s="14"/>
      <c r="D239" s="16" t="s">
        <v>337</v>
      </c>
      <c r="E239" s="14"/>
      <c r="F239" s="14"/>
      <c r="G239" s="14"/>
    </row>
    <row r="240" spans="1:7" x14ac:dyDescent="0.35">
      <c r="A240" s="11" t="s">
        <v>338</v>
      </c>
      <c r="B240" s="11" t="s">
        <v>17</v>
      </c>
      <c r="C240" s="11" t="s">
        <v>25</v>
      </c>
      <c r="D240" s="21" t="s">
        <v>339</v>
      </c>
      <c r="E240" s="12">
        <v>12</v>
      </c>
      <c r="F240" s="12">
        <v>67.56</v>
      </c>
      <c r="G240" s="13">
        <f>ROUND(E240*F240,2)</f>
        <v>810.72</v>
      </c>
    </row>
    <row r="241" spans="1:7" ht="31.5" x14ac:dyDescent="0.35">
      <c r="A241" s="14"/>
      <c r="B241" s="14"/>
      <c r="C241" s="14"/>
      <c r="D241" s="16" t="s">
        <v>340</v>
      </c>
      <c r="E241" s="14"/>
      <c r="F241" s="14"/>
      <c r="G241" s="14"/>
    </row>
    <row r="242" spans="1:7" x14ac:dyDescent="0.35">
      <c r="A242" s="11" t="s">
        <v>341</v>
      </c>
      <c r="B242" s="11" t="s">
        <v>17</v>
      </c>
      <c r="C242" s="11" t="s">
        <v>25</v>
      </c>
      <c r="D242" s="21" t="s">
        <v>342</v>
      </c>
      <c r="E242" s="12">
        <v>7</v>
      </c>
      <c r="F242" s="12">
        <v>92.62</v>
      </c>
      <c r="G242" s="13">
        <f>ROUND(E242*F242,2)</f>
        <v>648.34</v>
      </c>
    </row>
    <row r="243" spans="1:7" ht="31.5" x14ac:dyDescent="0.35">
      <c r="A243" s="14"/>
      <c r="B243" s="14"/>
      <c r="C243" s="14"/>
      <c r="D243" s="16" t="s">
        <v>343</v>
      </c>
      <c r="E243" s="14"/>
      <c r="F243" s="14"/>
      <c r="G243" s="14"/>
    </row>
    <row r="244" spans="1:7" x14ac:dyDescent="0.35">
      <c r="A244" s="11" t="s">
        <v>344</v>
      </c>
      <c r="B244" s="11" t="s">
        <v>17</v>
      </c>
      <c r="C244" s="11" t="s">
        <v>25</v>
      </c>
      <c r="D244" s="21" t="s">
        <v>345</v>
      </c>
      <c r="E244" s="12">
        <v>2</v>
      </c>
      <c r="F244" s="12">
        <v>163.13</v>
      </c>
      <c r="G244" s="13">
        <f>ROUND(E244*F244,2)</f>
        <v>326.26</v>
      </c>
    </row>
    <row r="245" spans="1:7" ht="31.5" x14ac:dyDescent="0.35">
      <c r="A245" s="14"/>
      <c r="B245" s="14"/>
      <c r="C245" s="14"/>
      <c r="D245" s="16" t="s">
        <v>346</v>
      </c>
      <c r="E245" s="14"/>
      <c r="F245" s="14"/>
      <c r="G245" s="14"/>
    </row>
    <row r="246" spans="1:7" x14ac:dyDescent="0.35">
      <c r="A246" s="14"/>
      <c r="B246" s="14"/>
      <c r="C246" s="14"/>
      <c r="D246" s="22" t="s">
        <v>347</v>
      </c>
      <c r="E246" s="12">
        <v>1</v>
      </c>
      <c r="F246" s="9">
        <f>G238+G240+G242+G244</f>
        <v>2910.8999999999996</v>
      </c>
      <c r="G246" s="9">
        <f>ROUND(F246*E246,2)</f>
        <v>2910.9</v>
      </c>
    </row>
    <row r="247" spans="1:7" ht="1" customHeight="1" x14ac:dyDescent="0.35">
      <c r="A247" s="15"/>
      <c r="B247" s="15"/>
      <c r="C247" s="15"/>
      <c r="D247" s="23"/>
      <c r="E247" s="15"/>
      <c r="F247" s="15"/>
      <c r="G247" s="15"/>
    </row>
    <row r="248" spans="1:7" x14ac:dyDescent="0.35">
      <c r="A248" s="10" t="s">
        <v>348</v>
      </c>
      <c r="B248" s="10" t="s">
        <v>11</v>
      </c>
      <c r="C248" s="10" t="s">
        <v>12</v>
      </c>
      <c r="D248" s="20" t="s">
        <v>276</v>
      </c>
      <c r="E248" s="9">
        <f>E253</f>
        <v>1</v>
      </c>
      <c r="F248" s="9">
        <f>F253</f>
        <v>5327.67</v>
      </c>
      <c r="G248" s="9">
        <f>G253</f>
        <v>5327.67</v>
      </c>
    </row>
    <row r="249" spans="1:7" x14ac:dyDescent="0.35">
      <c r="A249" s="11" t="s">
        <v>349</v>
      </c>
      <c r="B249" s="11" t="s">
        <v>17</v>
      </c>
      <c r="C249" s="11" t="s">
        <v>25</v>
      </c>
      <c r="D249" s="21" t="s">
        <v>350</v>
      </c>
      <c r="E249" s="12">
        <v>2</v>
      </c>
      <c r="F249" s="12">
        <v>389.13</v>
      </c>
      <c r="G249" s="13">
        <f>ROUND(E249*F249,2)</f>
        <v>778.26</v>
      </c>
    </row>
    <row r="250" spans="1:7" ht="31.5" x14ac:dyDescent="0.35">
      <c r="A250" s="14"/>
      <c r="B250" s="14"/>
      <c r="C250" s="14"/>
      <c r="D250" s="16" t="s">
        <v>351</v>
      </c>
      <c r="E250" s="14"/>
      <c r="F250" s="14"/>
      <c r="G250" s="14"/>
    </row>
    <row r="251" spans="1:7" x14ac:dyDescent="0.35">
      <c r="A251" s="11" t="s">
        <v>352</v>
      </c>
      <c r="B251" s="11" t="s">
        <v>17</v>
      </c>
      <c r="C251" s="11" t="s">
        <v>25</v>
      </c>
      <c r="D251" s="21" t="s">
        <v>353</v>
      </c>
      <c r="E251" s="12">
        <v>1</v>
      </c>
      <c r="F251" s="12">
        <v>4549.41</v>
      </c>
      <c r="G251" s="13">
        <f>ROUND(E251*F251,2)</f>
        <v>4549.41</v>
      </c>
    </row>
    <row r="252" spans="1:7" ht="304.5" x14ac:dyDescent="0.35">
      <c r="A252" s="14"/>
      <c r="B252" s="14"/>
      <c r="C252" s="14"/>
      <c r="D252" s="16" t="s">
        <v>354</v>
      </c>
      <c r="E252" s="14"/>
      <c r="F252" s="14"/>
      <c r="G252" s="14"/>
    </row>
    <row r="253" spans="1:7" x14ac:dyDescent="0.35">
      <c r="A253" s="14"/>
      <c r="B253" s="14"/>
      <c r="C253" s="14"/>
      <c r="D253" s="22" t="s">
        <v>355</v>
      </c>
      <c r="E253" s="12">
        <v>1</v>
      </c>
      <c r="F253" s="9">
        <f>G249+G251</f>
        <v>5327.67</v>
      </c>
      <c r="G253" s="9">
        <f>ROUND(F253*E253,2)</f>
        <v>5327.67</v>
      </c>
    </row>
    <row r="254" spans="1:7" ht="1" customHeight="1" x14ac:dyDescent="0.35">
      <c r="A254" s="15"/>
      <c r="B254" s="15"/>
      <c r="C254" s="15"/>
      <c r="D254" s="23"/>
      <c r="E254" s="15"/>
      <c r="F254" s="15"/>
      <c r="G254" s="15"/>
    </row>
    <row r="255" spans="1:7" x14ac:dyDescent="0.35">
      <c r="A255" s="14"/>
      <c r="B255" s="14"/>
      <c r="C255" s="14"/>
      <c r="D255" s="22" t="s">
        <v>356</v>
      </c>
      <c r="E255" s="12">
        <v>1</v>
      </c>
      <c r="F255" s="9">
        <f>G218+G235+G246+G253</f>
        <v>24115.840000000004</v>
      </c>
      <c r="G255" s="9">
        <f>ROUND(F255*E255,2)</f>
        <v>24115.84</v>
      </c>
    </row>
    <row r="256" spans="1:7" ht="1" customHeight="1" x14ac:dyDescent="0.35">
      <c r="A256" s="15"/>
      <c r="B256" s="15"/>
      <c r="C256" s="15"/>
      <c r="D256" s="23"/>
      <c r="E256" s="15"/>
      <c r="F256" s="15"/>
      <c r="G256" s="15"/>
    </row>
    <row r="257" spans="1:7" x14ac:dyDescent="0.35">
      <c r="A257" s="14"/>
      <c r="B257" s="14"/>
      <c r="C257" s="14"/>
      <c r="D257" s="22" t="s">
        <v>357</v>
      </c>
      <c r="E257" s="12">
        <v>1</v>
      </c>
      <c r="F257" s="9">
        <f>G208+G255</f>
        <v>44099.55</v>
      </c>
      <c r="G257" s="9">
        <f>ROUND(F257*E257,2)</f>
        <v>44099.55</v>
      </c>
    </row>
    <row r="258" spans="1:7" ht="1" customHeight="1" x14ac:dyDescent="0.35">
      <c r="A258" s="15"/>
      <c r="B258" s="15"/>
      <c r="C258" s="15"/>
      <c r="D258" s="23"/>
      <c r="E258" s="15"/>
      <c r="F258" s="15"/>
      <c r="G258" s="15"/>
    </row>
    <row r="259" spans="1:7" x14ac:dyDescent="0.35">
      <c r="A259" s="10" t="s">
        <v>358</v>
      </c>
      <c r="B259" s="10" t="s">
        <v>11</v>
      </c>
      <c r="C259" s="10" t="s">
        <v>12</v>
      </c>
      <c r="D259" s="20" t="s">
        <v>359</v>
      </c>
      <c r="E259" s="9">
        <f>E310</f>
        <v>1</v>
      </c>
      <c r="F259" s="9">
        <f>F310</f>
        <v>14442.31</v>
      </c>
      <c r="G259" s="9">
        <f>G310</f>
        <v>14442.31</v>
      </c>
    </row>
    <row r="260" spans="1:7" x14ac:dyDescent="0.35">
      <c r="A260" s="10" t="s">
        <v>360</v>
      </c>
      <c r="B260" s="10" t="s">
        <v>11</v>
      </c>
      <c r="C260" s="10" t="s">
        <v>12</v>
      </c>
      <c r="D260" s="20" t="s">
        <v>361</v>
      </c>
      <c r="E260" s="9">
        <f>E267</f>
        <v>1</v>
      </c>
      <c r="F260" s="9">
        <f>F267</f>
        <v>683.96</v>
      </c>
      <c r="G260" s="9">
        <f>G267</f>
        <v>683.96</v>
      </c>
    </row>
    <row r="261" spans="1:7" x14ac:dyDescent="0.35">
      <c r="A261" s="11" t="s">
        <v>362</v>
      </c>
      <c r="B261" s="11" t="s">
        <v>17</v>
      </c>
      <c r="C261" s="11" t="s">
        <v>25</v>
      </c>
      <c r="D261" s="21" t="s">
        <v>363</v>
      </c>
      <c r="E261" s="12">
        <v>6</v>
      </c>
      <c r="F261" s="12">
        <v>64.34</v>
      </c>
      <c r="G261" s="13">
        <f>ROUND(E261*F261,2)</f>
        <v>386.04</v>
      </c>
    </row>
    <row r="262" spans="1:7" ht="42" x14ac:dyDescent="0.35">
      <c r="A262" s="14"/>
      <c r="B262" s="14"/>
      <c r="C262" s="14"/>
      <c r="D262" s="16" t="s">
        <v>364</v>
      </c>
      <c r="E262" s="14"/>
      <c r="F262" s="14"/>
      <c r="G262" s="14"/>
    </row>
    <row r="263" spans="1:7" x14ac:dyDescent="0.35">
      <c r="A263" s="11" t="s">
        <v>365</v>
      </c>
      <c r="B263" s="11" t="s">
        <v>17</v>
      </c>
      <c r="C263" s="11" t="s">
        <v>25</v>
      </c>
      <c r="D263" s="21" t="s">
        <v>366</v>
      </c>
      <c r="E263" s="12">
        <v>1</v>
      </c>
      <c r="F263" s="12">
        <v>128.94</v>
      </c>
      <c r="G263" s="13">
        <f>ROUND(E263*F263,2)</f>
        <v>128.94</v>
      </c>
    </row>
    <row r="264" spans="1:7" ht="42" x14ac:dyDescent="0.35">
      <c r="A264" s="14"/>
      <c r="B264" s="14"/>
      <c r="C264" s="14"/>
      <c r="D264" s="16" t="s">
        <v>367</v>
      </c>
      <c r="E264" s="14"/>
      <c r="F264" s="14"/>
      <c r="G264" s="14"/>
    </row>
    <row r="265" spans="1:7" x14ac:dyDescent="0.35">
      <c r="A265" s="11" t="s">
        <v>368</v>
      </c>
      <c r="B265" s="11" t="s">
        <v>17</v>
      </c>
      <c r="C265" s="11" t="s">
        <v>25</v>
      </c>
      <c r="D265" s="21" t="s">
        <v>369</v>
      </c>
      <c r="E265" s="12">
        <v>2</v>
      </c>
      <c r="F265" s="12">
        <v>84.49</v>
      </c>
      <c r="G265" s="13">
        <f>ROUND(E265*F265,2)</f>
        <v>168.98</v>
      </c>
    </row>
    <row r="266" spans="1:7" ht="52.5" x14ac:dyDescent="0.35">
      <c r="A266" s="14"/>
      <c r="B266" s="14"/>
      <c r="C266" s="14"/>
      <c r="D266" s="16" t="s">
        <v>370</v>
      </c>
      <c r="E266" s="14"/>
      <c r="F266" s="14"/>
      <c r="G266" s="14"/>
    </row>
    <row r="267" spans="1:7" x14ac:dyDescent="0.35">
      <c r="A267" s="14"/>
      <c r="B267" s="14"/>
      <c r="C267" s="14"/>
      <c r="D267" s="22" t="s">
        <v>371</v>
      </c>
      <c r="E267" s="12">
        <v>1</v>
      </c>
      <c r="F267" s="9">
        <f>G261+G263+G265</f>
        <v>683.96</v>
      </c>
      <c r="G267" s="9">
        <f>ROUND(F267*E267,2)</f>
        <v>683.96</v>
      </c>
    </row>
    <row r="268" spans="1:7" ht="1" customHeight="1" x14ac:dyDescent="0.35">
      <c r="A268" s="15"/>
      <c r="B268" s="15"/>
      <c r="C268" s="15"/>
      <c r="D268" s="23"/>
      <c r="E268" s="15"/>
      <c r="F268" s="15"/>
      <c r="G268" s="15"/>
    </row>
    <row r="269" spans="1:7" x14ac:dyDescent="0.35">
      <c r="A269" s="10" t="s">
        <v>372</v>
      </c>
      <c r="B269" s="10" t="s">
        <v>11</v>
      </c>
      <c r="C269" s="10" t="s">
        <v>12</v>
      </c>
      <c r="D269" s="20" t="s">
        <v>373</v>
      </c>
      <c r="E269" s="9">
        <f>E290</f>
        <v>1</v>
      </c>
      <c r="F269" s="9">
        <f>F290</f>
        <v>10307.89</v>
      </c>
      <c r="G269" s="9">
        <f>G290</f>
        <v>10307.89</v>
      </c>
    </row>
    <row r="270" spans="1:7" ht="21" x14ac:dyDescent="0.35">
      <c r="A270" s="11" t="s">
        <v>374</v>
      </c>
      <c r="B270" s="11" t="s">
        <v>17</v>
      </c>
      <c r="C270" s="11" t="s">
        <v>25</v>
      </c>
      <c r="D270" s="21" t="s">
        <v>375</v>
      </c>
      <c r="E270" s="12">
        <v>1</v>
      </c>
      <c r="F270" s="12">
        <v>1364.82</v>
      </c>
      <c r="G270" s="13">
        <f>ROUND(E270*F270,2)</f>
        <v>1364.82</v>
      </c>
    </row>
    <row r="271" spans="1:7" ht="126" x14ac:dyDescent="0.35">
      <c r="A271" s="14"/>
      <c r="B271" s="14"/>
      <c r="C271" s="14"/>
      <c r="D271" s="16" t="s">
        <v>376</v>
      </c>
      <c r="E271" s="14"/>
      <c r="F271" s="14"/>
      <c r="G271" s="14"/>
    </row>
    <row r="272" spans="1:7" x14ac:dyDescent="0.35">
      <c r="A272" s="11" t="s">
        <v>377</v>
      </c>
      <c r="B272" s="11" t="s">
        <v>17</v>
      </c>
      <c r="C272" s="11" t="s">
        <v>25</v>
      </c>
      <c r="D272" s="21" t="s">
        <v>378</v>
      </c>
      <c r="E272" s="12">
        <v>1</v>
      </c>
      <c r="F272" s="12">
        <v>487.44</v>
      </c>
      <c r="G272" s="13">
        <f>ROUND(E272*F272,2)</f>
        <v>487.44</v>
      </c>
    </row>
    <row r="273" spans="1:7" ht="115.5" x14ac:dyDescent="0.35">
      <c r="A273" s="14"/>
      <c r="B273" s="14"/>
      <c r="C273" s="14"/>
      <c r="D273" s="16" t="s">
        <v>379</v>
      </c>
      <c r="E273" s="14"/>
      <c r="F273" s="14"/>
      <c r="G273" s="14"/>
    </row>
    <row r="274" spans="1:7" x14ac:dyDescent="0.35">
      <c r="A274" s="11" t="s">
        <v>380</v>
      </c>
      <c r="B274" s="11" t="s">
        <v>17</v>
      </c>
      <c r="C274" s="11" t="s">
        <v>84</v>
      </c>
      <c r="D274" s="21" t="s">
        <v>381</v>
      </c>
      <c r="E274" s="12">
        <v>15</v>
      </c>
      <c r="F274" s="12">
        <v>85.72</v>
      </c>
      <c r="G274" s="13">
        <f>ROUND(E274*F274,2)</f>
        <v>1285.8</v>
      </c>
    </row>
    <row r="275" spans="1:7" ht="63" x14ac:dyDescent="0.35">
      <c r="A275" s="14"/>
      <c r="B275" s="14"/>
      <c r="C275" s="14"/>
      <c r="D275" s="16" t="s">
        <v>382</v>
      </c>
      <c r="E275" s="14"/>
      <c r="F275" s="14"/>
      <c r="G275" s="14"/>
    </row>
    <row r="276" spans="1:7" x14ac:dyDescent="0.35">
      <c r="A276" s="11" t="s">
        <v>383</v>
      </c>
      <c r="B276" s="11" t="s">
        <v>17</v>
      </c>
      <c r="C276" s="11" t="s">
        <v>84</v>
      </c>
      <c r="D276" s="21" t="s">
        <v>384</v>
      </c>
      <c r="E276" s="12">
        <v>16</v>
      </c>
      <c r="F276" s="12">
        <v>74.86</v>
      </c>
      <c r="G276" s="13">
        <f>ROUND(E276*F276,2)</f>
        <v>1197.76</v>
      </c>
    </row>
    <row r="277" spans="1:7" ht="63" x14ac:dyDescent="0.35">
      <c r="A277" s="14"/>
      <c r="B277" s="14"/>
      <c r="C277" s="14"/>
      <c r="D277" s="16" t="s">
        <v>385</v>
      </c>
      <c r="E277" s="14"/>
      <c r="F277" s="14"/>
      <c r="G277" s="14"/>
    </row>
    <row r="278" spans="1:7" x14ac:dyDescent="0.35">
      <c r="A278" s="11" t="s">
        <v>386</v>
      </c>
      <c r="B278" s="11" t="s">
        <v>17</v>
      </c>
      <c r="C278" s="11" t="s">
        <v>84</v>
      </c>
      <c r="D278" s="21" t="s">
        <v>387</v>
      </c>
      <c r="E278" s="12">
        <v>48</v>
      </c>
      <c r="F278" s="12">
        <v>67.13</v>
      </c>
      <c r="G278" s="13">
        <f>ROUND(E278*F278,2)</f>
        <v>3222.24</v>
      </c>
    </row>
    <row r="279" spans="1:7" ht="63" x14ac:dyDescent="0.35">
      <c r="A279" s="14"/>
      <c r="B279" s="14"/>
      <c r="C279" s="14"/>
      <c r="D279" s="16" t="s">
        <v>388</v>
      </c>
      <c r="E279" s="14"/>
      <c r="F279" s="14"/>
      <c r="G279" s="14"/>
    </row>
    <row r="280" spans="1:7" x14ac:dyDescent="0.35">
      <c r="A280" s="11" t="s">
        <v>389</v>
      </c>
      <c r="B280" s="11" t="s">
        <v>17</v>
      </c>
      <c r="C280" s="11" t="s">
        <v>84</v>
      </c>
      <c r="D280" s="21" t="s">
        <v>390</v>
      </c>
      <c r="E280" s="12">
        <v>6</v>
      </c>
      <c r="F280" s="12">
        <v>53.19</v>
      </c>
      <c r="G280" s="13">
        <f>ROUND(E280*F280,2)</f>
        <v>319.14</v>
      </c>
    </row>
    <row r="281" spans="1:7" ht="63" x14ac:dyDescent="0.35">
      <c r="A281" s="14"/>
      <c r="B281" s="14"/>
      <c r="C281" s="14"/>
      <c r="D281" s="16" t="s">
        <v>388</v>
      </c>
      <c r="E281" s="14"/>
      <c r="F281" s="14"/>
      <c r="G281" s="14"/>
    </row>
    <row r="282" spans="1:7" x14ac:dyDescent="0.35">
      <c r="A282" s="11" t="s">
        <v>391</v>
      </c>
      <c r="B282" s="11" t="s">
        <v>17</v>
      </c>
      <c r="C282" s="11" t="s">
        <v>25</v>
      </c>
      <c r="D282" s="21" t="s">
        <v>392</v>
      </c>
      <c r="E282" s="12">
        <v>1</v>
      </c>
      <c r="F282" s="12">
        <v>604.41999999999996</v>
      </c>
      <c r="G282" s="13">
        <f>ROUND(E282*F282,2)</f>
        <v>604.41999999999996</v>
      </c>
    </row>
    <row r="283" spans="1:7" ht="21" x14ac:dyDescent="0.35">
      <c r="A283" s="14"/>
      <c r="B283" s="14"/>
      <c r="C283" s="14"/>
      <c r="D283" s="16" t="s">
        <v>393</v>
      </c>
      <c r="E283" s="14"/>
      <c r="F283" s="14"/>
      <c r="G283" s="14"/>
    </row>
    <row r="284" spans="1:7" x14ac:dyDescent="0.35">
      <c r="A284" s="11" t="s">
        <v>394</v>
      </c>
      <c r="B284" s="11" t="s">
        <v>17</v>
      </c>
      <c r="C284" s="11" t="s">
        <v>25</v>
      </c>
      <c r="D284" s="21" t="s">
        <v>395</v>
      </c>
      <c r="E284" s="12">
        <v>1</v>
      </c>
      <c r="F284" s="12">
        <v>240.47</v>
      </c>
      <c r="G284" s="13">
        <f>ROUND(E284*F284,2)</f>
        <v>240.47</v>
      </c>
    </row>
    <row r="285" spans="1:7" ht="21" x14ac:dyDescent="0.35">
      <c r="A285" s="14"/>
      <c r="B285" s="14"/>
      <c r="C285" s="14"/>
      <c r="D285" s="16" t="s">
        <v>396</v>
      </c>
      <c r="E285" s="14"/>
      <c r="F285" s="14"/>
      <c r="G285" s="14"/>
    </row>
    <row r="286" spans="1:7" x14ac:dyDescent="0.35">
      <c r="A286" s="11" t="s">
        <v>397</v>
      </c>
      <c r="B286" s="11" t="s">
        <v>17</v>
      </c>
      <c r="C286" s="11" t="s">
        <v>25</v>
      </c>
      <c r="D286" s="21" t="s">
        <v>398</v>
      </c>
      <c r="E286" s="12">
        <v>1</v>
      </c>
      <c r="F286" s="12">
        <v>422.45</v>
      </c>
      <c r="G286" s="13">
        <f>ROUND(E286*F286,2)</f>
        <v>422.45</v>
      </c>
    </row>
    <row r="287" spans="1:7" ht="52.5" x14ac:dyDescent="0.35">
      <c r="A287" s="14"/>
      <c r="B287" s="14"/>
      <c r="C287" s="14"/>
      <c r="D287" s="16" t="s">
        <v>399</v>
      </c>
      <c r="E287" s="14"/>
      <c r="F287" s="14"/>
      <c r="G287" s="14"/>
    </row>
    <row r="288" spans="1:7" x14ac:dyDescent="0.35">
      <c r="A288" s="11" t="s">
        <v>400</v>
      </c>
      <c r="B288" s="11" t="s">
        <v>17</v>
      </c>
      <c r="C288" s="11" t="s">
        <v>25</v>
      </c>
      <c r="D288" s="21" t="s">
        <v>401</v>
      </c>
      <c r="E288" s="12">
        <v>1</v>
      </c>
      <c r="F288" s="12">
        <v>1163.3499999999999</v>
      </c>
      <c r="G288" s="13">
        <f>ROUND(E288*F288,2)</f>
        <v>1163.3499999999999</v>
      </c>
    </row>
    <row r="289" spans="1:7" ht="73.5" x14ac:dyDescent="0.35">
      <c r="A289" s="14"/>
      <c r="B289" s="14"/>
      <c r="C289" s="14"/>
      <c r="D289" s="16" t="s">
        <v>402</v>
      </c>
      <c r="E289" s="14"/>
      <c r="F289" s="14"/>
      <c r="G289" s="14"/>
    </row>
    <row r="290" spans="1:7" x14ac:dyDescent="0.35">
      <c r="A290" s="14"/>
      <c r="B290" s="14"/>
      <c r="C290" s="14"/>
      <c r="D290" s="22" t="s">
        <v>403</v>
      </c>
      <c r="E290" s="12">
        <v>1</v>
      </c>
      <c r="F290" s="9">
        <f>G270+G272+G274+G276+G278+G280+G282+G284+G286+G288</f>
        <v>10307.89</v>
      </c>
      <c r="G290" s="9">
        <f>ROUND(F290*E290,2)</f>
        <v>10307.89</v>
      </c>
    </row>
    <row r="291" spans="1:7" ht="1" customHeight="1" x14ac:dyDescent="0.35">
      <c r="A291" s="15"/>
      <c r="B291" s="15"/>
      <c r="C291" s="15"/>
      <c r="D291" s="23"/>
      <c r="E291" s="15"/>
      <c r="F291" s="15"/>
      <c r="G291" s="15"/>
    </row>
    <row r="292" spans="1:7" x14ac:dyDescent="0.35">
      <c r="A292" s="10" t="s">
        <v>404</v>
      </c>
      <c r="B292" s="10" t="s">
        <v>11</v>
      </c>
      <c r="C292" s="10" t="s">
        <v>12</v>
      </c>
      <c r="D292" s="20" t="s">
        <v>405</v>
      </c>
      <c r="E292" s="9">
        <f>E301</f>
        <v>1</v>
      </c>
      <c r="F292" s="9">
        <f>F301</f>
        <v>395.85</v>
      </c>
      <c r="G292" s="9">
        <f>G301</f>
        <v>395.85</v>
      </c>
    </row>
    <row r="293" spans="1:7" x14ac:dyDescent="0.35">
      <c r="A293" s="11" t="s">
        <v>406</v>
      </c>
      <c r="B293" s="11" t="s">
        <v>17</v>
      </c>
      <c r="C293" s="11" t="s">
        <v>12</v>
      </c>
      <c r="D293" s="21" t="s">
        <v>407</v>
      </c>
      <c r="E293" s="12">
        <v>1</v>
      </c>
      <c r="F293" s="12">
        <v>0</v>
      </c>
      <c r="G293" s="13">
        <f>ROUND(E293*F293,2)</f>
        <v>0</v>
      </c>
    </row>
    <row r="294" spans="1:7" ht="220.5" x14ac:dyDescent="0.35">
      <c r="A294" s="14"/>
      <c r="B294" s="14"/>
      <c r="C294" s="14"/>
      <c r="D294" s="16" t="s">
        <v>408</v>
      </c>
      <c r="E294" s="14"/>
      <c r="F294" s="14"/>
      <c r="G294" s="14"/>
    </row>
    <row r="295" spans="1:7" x14ac:dyDescent="0.35">
      <c r="A295" s="11" t="s">
        <v>409</v>
      </c>
      <c r="B295" s="11" t="s">
        <v>17</v>
      </c>
      <c r="C295" s="11" t="s">
        <v>25</v>
      </c>
      <c r="D295" s="21" t="s">
        <v>410</v>
      </c>
      <c r="E295" s="12">
        <v>7</v>
      </c>
      <c r="F295" s="12">
        <v>13.65</v>
      </c>
      <c r="G295" s="13">
        <f>ROUND(E295*F295,2)</f>
        <v>95.55</v>
      </c>
    </row>
    <row r="296" spans="1:7" ht="42" x14ac:dyDescent="0.35">
      <c r="A296" s="14"/>
      <c r="B296" s="14"/>
      <c r="C296" s="14"/>
      <c r="D296" s="16" t="s">
        <v>411</v>
      </c>
      <c r="E296" s="14"/>
      <c r="F296" s="14"/>
      <c r="G296" s="14"/>
    </row>
    <row r="297" spans="1:7" x14ac:dyDescent="0.35">
      <c r="A297" s="11" t="s">
        <v>412</v>
      </c>
      <c r="B297" s="11" t="s">
        <v>17</v>
      </c>
      <c r="C297" s="11" t="s">
        <v>25</v>
      </c>
      <c r="D297" s="21" t="s">
        <v>413</v>
      </c>
      <c r="E297" s="12">
        <v>2</v>
      </c>
      <c r="F297" s="12">
        <v>13.65</v>
      </c>
      <c r="G297" s="13">
        <f>ROUND(E297*F297,2)</f>
        <v>27.3</v>
      </c>
    </row>
    <row r="298" spans="1:7" ht="42" x14ac:dyDescent="0.35">
      <c r="A298" s="14"/>
      <c r="B298" s="14"/>
      <c r="C298" s="14"/>
      <c r="D298" s="16" t="s">
        <v>414</v>
      </c>
      <c r="E298" s="14"/>
      <c r="F298" s="14"/>
      <c r="G298" s="14"/>
    </row>
    <row r="299" spans="1:7" x14ac:dyDescent="0.35">
      <c r="A299" s="11" t="s">
        <v>415</v>
      </c>
      <c r="B299" s="11" t="s">
        <v>17</v>
      </c>
      <c r="C299" s="11" t="s">
        <v>25</v>
      </c>
      <c r="D299" s="21" t="s">
        <v>416</v>
      </c>
      <c r="E299" s="12">
        <v>20</v>
      </c>
      <c r="F299" s="12">
        <v>13.65</v>
      </c>
      <c r="G299" s="13">
        <f>ROUND(E299*F299,2)</f>
        <v>273</v>
      </c>
    </row>
    <row r="300" spans="1:7" ht="52.5" x14ac:dyDescent="0.35">
      <c r="A300" s="14"/>
      <c r="B300" s="14"/>
      <c r="C300" s="14"/>
      <c r="D300" s="16" t="s">
        <v>417</v>
      </c>
      <c r="E300" s="14"/>
      <c r="F300" s="14"/>
      <c r="G300" s="14"/>
    </row>
    <row r="301" spans="1:7" x14ac:dyDescent="0.35">
      <c r="A301" s="14"/>
      <c r="B301" s="14"/>
      <c r="C301" s="14"/>
      <c r="D301" s="22" t="s">
        <v>418</v>
      </c>
      <c r="E301" s="12">
        <v>1</v>
      </c>
      <c r="F301" s="9">
        <f>G293+G295+G297+G299</f>
        <v>395.85</v>
      </c>
      <c r="G301" s="9">
        <f>ROUND(F301*E301,2)</f>
        <v>395.85</v>
      </c>
    </row>
    <row r="302" spans="1:7" ht="1" customHeight="1" x14ac:dyDescent="0.35">
      <c r="A302" s="15"/>
      <c r="B302" s="15"/>
      <c r="C302" s="15"/>
      <c r="D302" s="23"/>
      <c r="E302" s="15"/>
      <c r="F302" s="15"/>
      <c r="G302" s="15"/>
    </row>
    <row r="303" spans="1:7" x14ac:dyDescent="0.35">
      <c r="A303" s="10" t="s">
        <v>419</v>
      </c>
      <c r="B303" s="10" t="s">
        <v>11</v>
      </c>
      <c r="C303" s="10" t="s">
        <v>12</v>
      </c>
      <c r="D303" s="20" t="s">
        <v>420</v>
      </c>
      <c r="E303" s="9">
        <f>E308</f>
        <v>1</v>
      </c>
      <c r="F303" s="9">
        <f>F308</f>
        <v>3054.6099999999997</v>
      </c>
      <c r="G303" s="9">
        <f>G308</f>
        <v>3054.61</v>
      </c>
    </row>
    <row r="304" spans="1:7" x14ac:dyDescent="0.35">
      <c r="A304" s="11" t="s">
        <v>421</v>
      </c>
      <c r="B304" s="11" t="s">
        <v>17</v>
      </c>
      <c r="C304" s="11" t="s">
        <v>25</v>
      </c>
      <c r="D304" s="21" t="s">
        <v>353</v>
      </c>
      <c r="E304" s="12">
        <v>1</v>
      </c>
      <c r="F304" s="12">
        <v>1949.75</v>
      </c>
      <c r="G304" s="13">
        <f>ROUND(E304*F304,2)</f>
        <v>1949.75</v>
      </c>
    </row>
    <row r="305" spans="1:7" ht="315" x14ac:dyDescent="0.35">
      <c r="A305" s="14"/>
      <c r="B305" s="14"/>
      <c r="C305" s="14"/>
      <c r="D305" s="16" t="s">
        <v>422</v>
      </c>
      <c r="E305" s="14"/>
      <c r="F305" s="14"/>
      <c r="G305" s="14"/>
    </row>
    <row r="306" spans="1:7" x14ac:dyDescent="0.35">
      <c r="A306" s="11" t="s">
        <v>423</v>
      </c>
      <c r="B306" s="11" t="s">
        <v>17</v>
      </c>
      <c r="C306" s="11" t="s">
        <v>25</v>
      </c>
      <c r="D306" s="21" t="s">
        <v>424</v>
      </c>
      <c r="E306" s="12">
        <v>1</v>
      </c>
      <c r="F306" s="12">
        <v>1104.8599999999999</v>
      </c>
      <c r="G306" s="13">
        <f>ROUND(E306*F306,2)</f>
        <v>1104.8599999999999</v>
      </c>
    </row>
    <row r="307" spans="1:7" ht="52.5" x14ac:dyDescent="0.35">
      <c r="A307" s="14"/>
      <c r="B307" s="14"/>
      <c r="C307" s="14"/>
      <c r="D307" s="16" t="s">
        <v>425</v>
      </c>
      <c r="E307" s="14"/>
      <c r="F307" s="14"/>
      <c r="G307" s="14"/>
    </row>
    <row r="308" spans="1:7" x14ac:dyDescent="0.35">
      <c r="A308" s="14"/>
      <c r="B308" s="14"/>
      <c r="C308" s="14"/>
      <c r="D308" s="22" t="s">
        <v>426</v>
      </c>
      <c r="E308" s="12">
        <v>1</v>
      </c>
      <c r="F308" s="9">
        <f>G304+G306</f>
        <v>3054.6099999999997</v>
      </c>
      <c r="G308" s="9">
        <f>ROUND(F308*E308,2)</f>
        <v>3054.61</v>
      </c>
    </row>
    <row r="309" spans="1:7" ht="1" customHeight="1" x14ac:dyDescent="0.35">
      <c r="A309" s="15"/>
      <c r="B309" s="15"/>
      <c r="C309" s="15"/>
      <c r="D309" s="23"/>
      <c r="E309" s="15"/>
      <c r="F309" s="15"/>
      <c r="G309" s="15"/>
    </row>
    <row r="310" spans="1:7" x14ac:dyDescent="0.35">
      <c r="A310" s="14"/>
      <c r="B310" s="14"/>
      <c r="C310" s="14"/>
      <c r="D310" s="22" t="s">
        <v>427</v>
      </c>
      <c r="E310" s="12">
        <v>1</v>
      </c>
      <c r="F310" s="9">
        <f>G267+G290+G301+G308</f>
        <v>14442.31</v>
      </c>
      <c r="G310" s="9">
        <f>ROUND(F310*E310,2)</f>
        <v>14442.31</v>
      </c>
    </row>
    <row r="311" spans="1:7" ht="1" customHeight="1" x14ac:dyDescent="0.35">
      <c r="A311" s="15"/>
      <c r="B311" s="15"/>
      <c r="C311" s="15"/>
      <c r="D311" s="23"/>
      <c r="E311" s="15"/>
      <c r="F311" s="15"/>
      <c r="G311" s="15"/>
    </row>
    <row r="312" spans="1:7" x14ac:dyDescent="0.35">
      <c r="A312" s="10" t="s">
        <v>428</v>
      </c>
      <c r="B312" s="10" t="s">
        <v>11</v>
      </c>
      <c r="C312" s="10" t="s">
        <v>12</v>
      </c>
      <c r="D312" s="20" t="s">
        <v>429</v>
      </c>
      <c r="E312" s="9">
        <f>E403</f>
        <v>1</v>
      </c>
      <c r="F312" s="9">
        <f>F403</f>
        <v>52774.44</v>
      </c>
      <c r="G312" s="9">
        <f>G403</f>
        <v>52774.44</v>
      </c>
    </row>
    <row r="313" spans="1:7" x14ac:dyDescent="0.35">
      <c r="A313" s="10" t="s">
        <v>430</v>
      </c>
      <c r="B313" s="10" t="s">
        <v>11</v>
      </c>
      <c r="C313" s="10" t="s">
        <v>12</v>
      </c>
      <c r="D313" s="20" t="s">
        <v>431</v>
      </c>
      <c r="E313" s="9">
        <f>E326</f>
        <v>1</v>
      </c>
      <c r="F313" s="9">
        <f>F326</f>
        <v>8006.0399999999991</v>
      </c>
      <c r="G313" s="9">
        <f>G326</f>
        <v>8006.04</v>
      </c>
    </row>
    <row r="314" spans="1:7" x14ac:dyDescent="0.35">
      <c r="A314" s="11" t="s">
        <v>432</v>
      </c>
      <c r="B314" s="11" t="s">
        <v>17</v>
      </c>
      <c r="C314" s="11" t="s">
        <v>25</v>
      </c>
      <c r="D314" s="21" t="s">
        <v>433</v>
      </c>
      <c r="E314" s="12">
        <v>79</v>
      </c>
      <c r="F314" s="12">
        <v>67.53</v>
      </c>
      <c r="G314" s="13">
        <f>ROUND(E314*F314,2)</f>
        <v>5334.87</v>
      </c>
    </row>
    <row r="315" spans="1:7" ht="115.5" x14ac:dyDescent="0.35">
      <c r="A315" s="14"/>
      <c r="B315" s="14"/>
      <c r="C315" s="14"/>
      <c r="D315" s="16" t="s">
        <v>434</v>
      </c>
      <c r="E315" s="14"/>
      <c r="F315" s="14"/>
      <c r="G315" s="14"/>
    </row>
    <row r="316" spans="1:7" x14ac:dyDescent="0.35">
      <c r="A316" s="11" t="s">
        <v>435</v>
      </c>
      <c r="B316" s="11" t="s">
        <v>17</v>
      </c>
      <c r="C316" s="11" t="s">
        <v>25</v>
      </c>
      <c r="D316" s="21" t="s">
        <v>436</v>
      </c>
      <c r="E316" s="12">
        <v>18</v>
      </c>
      <c r="F316" s="12">
        <v>38.99</v>
      </c>
      <c r="G316" s="13">
        <f>ROUND(E316*F316,2)</f>
        <v>701.82</v>
      </c>
    </row>
    <row r="317" spans="1:7" ht="94.5" x14ac:dyDescent="0.35">
      <c r="A317" s="14"/>
      <c r="B317" s="14"/>
      <c r="C317" s="14"/>
      <c r="D317" s="16" t="s">
        <v>437</v>
      </c>
      <c r="E317" s="14"/>
      <c r="F317" s="14"/>
      <c r="G317" s="14"/>
    </row>
    <row r="318" spans="1:7" x14ac:dyDescent="0.35">
      <c r="A318" s="11" t="s">
        <v>438</v>
      </c>
      <c r="B318" s="11" t="s">
        <v>17</v>
      </c>
      <c r="C318" s="11" t="s">
        <v>25</v>
      </c>
      <c r="D318" s="21" t="s">
        <v>439</v>
      </c>
      <c r="E318" s="12">
        <v>2</v>
      </c>
      <c r="F318" s="12">
        <v>19.5</v>
      </c>
      <c r="G318" s="13">
        <f>ROUND(E318*F318,2)</f>
        <v>39</v>
      </c>
    </row>
    <row r="319" spans="1:7" ht="84" x14ac:dyDescent="0.35">
      <c r="A319" s="14"/>
      <c r="B319" s="14"/>
      <c r="C319" s="14"/>
      <c r="D319" s="16" t="s">
        <v>440</v>
      </c>
      <c r="E319" s="14"/>
      <c r="F319" s="14"/>
      <c r="G319" s="14"/>
    </row>
    <row r="320" spans="1:7" x14ac:dyDescent="0.35">
      <c r="A320" s="11" t="s">
        <v>441</v>
      </c>
      <c r="B320" s="11" t="s">
        <v>17</v>
      </c>
      <c r="C320" s="11" t="s">
        <v>25</v>
      </c>
      <c r="D320" s="21" t="s">
        <v>442</v>
      </c>
      <c r="E320" s="12">
        <v>15</v>
      </c>
      <c r="F320" s="12">
        <v>71.489999999999995</v>
      </c>
      <c r="G320" s="13">
        <f>ROUND(E320*F320,2)</f>
        <v>1072.3499999999999</v>
      </c>
    </row>
    <row r="321" spans="1:7" ht="105" x14ac:dyDescent="0.35">
      <c r="A321" s="14"/>
      <c r="B321" s="14"/>
      <c r="C321" s="14"/>
      <c r="D321" s="16" t="s">
        <v>443</v>
      </c>
      <c r="E321" s="14"/>
      <c r="F321" s="14"/>
      <c r="G321" s="14"/>
    </row>
    <row r="322" spans="1:7" x14ac:dyDescent="0.35">
      <c r="A322" s="11" t="s">
        <v>444</v>
      </c>
      <c r="B322" s="11" t="s">
        <v>17</v>
      </c>
      <c r="C322" s="11" t="s">
        <v>25</v>
      </c>
      <c r="D322" s="21" t="s">
        <v>445</v>
      </c>
      <c r="E322" s="12">
        <v>4</v>
      </c>
      <c r="F322" s="12">
        <v>19.5</v>
      </c>
      <c r="G322" s="13">
        <f>ROUND(E322*F322,2)</f>
        <v>78</v>
      </c>
    </row>
    <row r="323" spans="1:7" ht="63" x14ac:dyDescent="0.35">
      <c r="A323" s="14"/>
      <c r="B323" s="14"/>
      <c r="C323" s="14"/>
      <c r="D323" s="16" t="s">
        <v>446</v>
      </c>
      <c r="E323" s="14"/>
      <c r="F323" s="14"/>
      <c r="G323" s="14"/>
    </row>
    <row r="324" spans="1:7" x14ac:dyDescent="0.35">
      <c r="A324" s="11" t="s">
        <v>447</v>
      </c>
      <c r="B324" s="11" t="s">
        <v>17</v>
      </c>
      <c r="C324" s="11" t="s">
        <v>25</v>
      </c>
      <c r="D324" s="21" t="s">
        <v>448</v>
      </c>
      <c r="E324" s="12">
        <v>30</v>
      </c>
      <c r="F324" s="12">
        <v>26</v>
      </c>
      <c r="G324" s="13">
        <f>ROUND(E324*F324,2)</f>
        <v>780</v>
      </c>
    </row>
    <row r="325" spans="1:7" ht="73.5" x14ac:dyDescent="0.35">
      <c r="A325" s="14"/>
      <c r="B325" s="14"/>
      <c r="C325" s="14"/>
      <c r="D325" s="16" t="s">
        <v>449</v>
      </c>
      <c r="E325" s="14"/>
      <c r="F325" s="14"/>
      <c r="G325" s="14"/>
    </row>
    <row r="326" spans="1:7" x14ac:dyDescent="0.35">
      <c r="A326" s="14"/>
      <c r="B326" s="14"/>
      <c r="C326" s="14"/>
      <c r="D326" s="22" t="s">
        <v>450</v>
      </c>
      <c r="E326" s="12">
        <v>1</v>
      </c>
      <c r="F326" s="9">
        <f>G314+G316+G318+G320+G322+G324</f>
        <v>8006.0399999999991</v>
      </c>
      <c r="G326" s="9">
        <f>ROUND(F326*E326,2)</f>
        <v>8006.04</v>
      </c>
    </row>
    <row r="327" spans="1:7" ht="1" customHeight="1" x14ac:dyDescent="0.35">
      <c r="A327" s="15"/>
      <c r="B327" s="15"/>
      <c r="C327" s="15"/>
      <c r="D327" s="23"/>
      <c r="E327" s="15"/>
      <c r="F327" s="15"/>
      <c r="G327" s="15"/>
    </row>
    <row r="328" spans="1:7" x14ac:dyDescent="0.35">
      <c r="A328" s="10" t="s">
        <v>451</v>
      </c>
      <c r="B328" s="10" t="s">
        <v>11</v>
      </c>
      <c r="C328" s="10" t="s">
        <v>12</v>
      </c>
      <c r="D328" s="20" t="s">
        <v>452</v>
      </c>
      <c r="E328" s="9">
        <f>E367</f>
        <v>1</v>
      </c>
      <c r="F328" s="9">
        <f>F367</f>
        <v>38100.360000000008</v>
      </c>
      <c r="G328" s="9">
        <f>G367</f>
        <v>38100.36</v>
      </c>
    </row>
    <row r="329" spans="1:7" x14ac:dyDescent="0.35">
      <c r="A329" s="11" t="s">
        <v>453</v>
      </c>
      <c r="B329" s="11" t="s">
        <v>17</v>
      </c>
      <c r="C329" s="11" t="s">
        <v>84</v>
      </c>
      <c r="D329" s="21" t="s">
        <v>454</v>
      </c>
      <c r="E329" s="12">
        <v>35</v>
      </c>
      <c r="F329" s="12">
        <v>43.2</v>
      </c>
      <c r="G329" s="13">
        <f>ROUND(E329*F329,2)</f>
        <v>1512</v>
      </c>
    </row>
    <row r="330" spans="1:7" ht="84" x14ac:dyDescent="0.35">
      <c r="A330" s="14"/>
      <c r="B330" s="14"/>
      <c r="C330" s="14"/>
      <c r="D330" s="16" t="s">
        <v>455</v>
      </c>
      <c r="E330" s="14"/>
      <c r="F330" s="14"/>
      <c r="G330" s="14"/>
    </row>
    <row r="331" spans="1:7" x14ac:dyDescent="0.35">
      <c r="A331" s="11" t="s">
        <v>456</v>
      </c>
      <c r="B331" s="11" t="s">
        <v>17</v>
      </c>
      <c r="C331" s="11" t="s">
        <v>25</v>
      </c>
      <c r="D331" s="21" t="s">
        <v>457</v>
      </c>
      <c r="E331" s="12">
        <v>1</v>
      </c>
      <c r="F331" s="12">
        <v>10333.67</v>
      </c>
      <c r="G331" s="13">
        <f>ROUND(E331*F331,2)</f>
        <v>10333.67</v>
      </c>
    </row>
    <row r="332" spans="1:7" ht="52.5" x14ac:dyDescent="0.35">
      <c r="A332" s="14"/>
      <c r="B332" s="14"/>
      <c r="C332" s="14"/>
      <c r="D332" s="16" t="s">
        <v>458</v>
      </c>
      <c r="E332" s="14"/>
      <c r="F332" s="14"/>
      <c r="G332" s="14"/>
    </row>
    <row r="333" spans="1:7" ht="21" x14ac:dyDescent="0.35">
      <c r="A333" s="11" t="s">
        <v>459</v>
      </c>
      <c r="B333" s="11" t="s">
        <v>17</v>
      </c>
      <c r="C333" s="11" t="s">
        <v>25</v>
      </c>
      <c r="D333" s="21" t="s">
        <v>460</v>
      </c>
      <c r="E333" s="12">
        <v>1</v>
      </c>
      <c r="F333" s="12">
        <v>2190.39</v>
      </c>
      <c r="G333" s="13">
        <f>ROUND(E333*F333,2)</f>
        <v>2190.39</v>
      </c>
    </row>
    <row r="334" spans="1:7" ht="31.5" x14ac:dyDescent="0.35">
      <c r="A334" s="14"/>
      <c r="B334" s="14"/>
      <c r="C334" s="14"/>
      <c r="D334" s="16" t="s">
        <v>461</v>
      </c>
      <c r="E334" s="14"/>
      <c r="F334" s="14"/>
      <c r="G334" s="14"/>
    </row>
    <row r="335" spans="1:7" x14ac:dyDescent="0.35">
      <c r="A335" s="11" t="s">
        <v>462</v>
      </c>
      <c r="B335" s="11" t="s">
        <v>17</v>
      </c>
      <c r="C335" s="11" t="s">
        <v>25</v>
      </c>
      <c r="D335" s="21" t="s">
        <v>463</v>
      </c>
      <c r="E335" s="12">
        <v>1</v>
      </c>
      <c r="F335" s="12">
        <v>500.44</v>
      </c>
      <c r="G335" s="13">
        <f>ROUND(E335*F335,2)</f>
        <v>500.44</v>
      </c>
    </row>
    <row r="336" spans="1:7" ht="105" x14ac:dyDescent="0.35">
      <c r="A336" s="14"/>
      <c r="B336" s="14"/>
      <c r="C336" s="14"/>
      <c r="D336" s="16" t="s">
        <v>464</v>
      </c>
      <c r="E336" s="14"/>
      <c r="F336" s="14"/>
      <c r="G336" s="14"/>
    </row>
    <row r="337" spans="1:7" x14ac:dyDescent="0.35">
      <c r="A337" s="11" t="s">
        <v>465</v>
      </c>
      <c r="B337" s="11" t="s">
        <v>17</v>
      </c>
      <c r="C337" s="11" t="s">
        <v>25</v>
      </c>
      <c r="D337" s="21" t="s">
        <v>466</v>
      </c>
      <c r="E337" s="12">
        <v>1</v>
      </c>
      <c r="F337" s="12">
        <v>344.46</v>
      </c>
      <c r="G337" s="13">
        <f>ROUND(E337*F337,2)</f>
        <v>344.46</v>
      </c>
    </row>
    <row r="338" spans="1:7" ht="52.5" x14ac:dyDescent="0.35">
      <c r="A338" s="14"/>
      <c r="B338" s="14"/>
      <c r="C338" s="14"/>
      <c r="D338" s="16" t="s">
        <v>467</v>
      </c>
      <c r="E338" s="14"/>
      <c r="F338" s="14"/>
      <c r="G338" s="14"/>
    </row>
    <row r="339" spans="1:7" x14ac:dyDescent="0.35">
      <c r="A339" s="11" t="s">
        <v>468</v>
      </c>
      <c r="B339" s="11" t="s">
        <v>17</v>
      </c>
      <c r="C339" s="11" t="s">
        <v>84</v>
      </c>
      <c r="D339" s="21" t="s">
        <v>469</v>
      </c>
      <c r="E339" s="12">
        <v>210</v>
      </c>
      <c r="F339" s="12">
        <v>3.84</v>
      </c>
      <c r="G339" s="13">
        <f>ROUND(E339*F339,2)</f>
        <v>806.4</v>
      </c>
    </row>
    <row r="340" spans="1:7" ht="52.5" x14ac:dyDescent="0.35">
      <c r="A340" s="14"/>
      <c r="B340" s="14"/>
      <c r="C340" s="14"/>
      <c r="D340" s="16" t="s">
        <v>470</v>
      </c>
      <c r="E340" s="14"/>
      <c r="F340" s="14"/>
      <c r="G340" s="14"/>
    </row>
    <row r="341" spans="1:7" x14ac:dyDescent="0.35">
      <c r="A341" s="11" t="s">
        <v>471</v>
      </c>
      <c r="B341" s="11" t="s">
        <v>17</v>
      </c>
      <c r="C341" s="11" t="s">
        <v>84</v>
      </c>
      <c r="D341" s="21" t="s">
        <v>472</v>
      </c>
      <c r="E341" s="12">
        <v>1581</v>
      </c>
      <c r="F341" s="12">
        <v>4.88</v>
      </c>
      <c r="G341" s="13">
        <f>ROUND(E341*F341,2)</f>
        <v>7715.28</v>
      </c>
    </row>
    <row r="342" spans="1:7" ht="52.5" x14ac:dyDescent="0.35">
      <c r="A342" s="14"/>
      <c r="B342" s="14"/>
      <c r="C342" s="14"/>
      <c r="D342" s="16" t="s">
        <v>473</v>
      </c>
      <c r="E342" s="14"/>
      <c r="F342" s="14"/>
      <c r="G342" s="14"/>
    </row>
    <row r="343" spans="1:7" x14ac:dyDescent="0.35">
      <c r="A343" s="11" t="s">
        <v>474</v>
      </c>
      <c r="B343" s="11" t="s">
        <v>17</v>
      </c>
      <c r="C343" s="11" t="s">
        <v>84</v>
      </c>
      <c r="D343" s="21" t="s">
        <v>475</v>
      </c>
      <c r="E343" s="12">
        <v>90</v>
      </c>
      <c r="F343" s="12">
        <v>6.83</v>
      </c>
      <c r="G343" s="13">
        <f>ROUND(E343*F343,2)</f>
        <v>614.70000000000005</v>
      </c>
    </row>
    <row r="344" spans="1:7" ht="52.5" x14ac:dyDescent="0.35">
      <c r="A344" s="14"/>
      <c r="B344" s="14"/>
      <c r="C344" s="14"/>
      <c r="D344" s="16" t="s">
        <v>476</v>
      </c>
      <c r="E344" s="14"/>
      <c r="F344" s="14"/>
      <c r="G344" s="14"/>
    </row>
    <row r="345" spans="1:7" x14ac:dyDescent="0.35">
      <c r="A345" s="11" t="s">
        <v>477</v>
      </c>
      <c r="B345" s="11" t="s">
        <v>17</v>
      </c>
      <c r="C345" s="11" t="s">
        <v>84</v>
      </c>
      <c r="D345" s="21" t="s">
        <v>478</v>
      </c>
      <c r="E345" s="12">
        <v>78</v>
      </c>
      <c r="F345" s="12">
        <v>10.34</v>
      </c>
      <c r="G345" s="13">
        <f>ROUND(E345*F345,2)</f>
        <v>806.52</v>
      </c>
    </row>
    <row r="346" spans="1:7" ht="52.5" x14ac:dyDescent="0.35">
      <c r="A346" s="14"/>
      <c r="B346" s="14"/>
      <c r="C346" s="14"/>
      <c r="D346" s="16" t="s">
        <v>479</v>
      </c>
      <c r="E346" s="14"/>
      <c r="F346" s="14"/>
      <c r="G346" s="14"/>
    </row>
    <row r="347" spans="1:7" x14ac:dyDescent="0.35">
      <c r="A347" s="11" t="s">
        <v>480</v>
      </c>
      <c r="B347" s="11" t="s">
        <v>17</v>
      </c>
      <c r="C347" s="11" t="s">
        <v>84</v>
      </c>
      <c r="D347" s="21" t="s">
        <v>481</v>
      </c>
      <c r="E347" s="12">
        <v>6</v>
      </c>
      <c r="F347" s="12">
        <v>25.48</v>
      </c>
      <c r="G347" s="13">
        <f>ROUND(E347*F347,2)</f>
        <v>152.88</v>
      </c>
    </row>
    <row r="348" spans="1:7" ht="52.5" x14ac:dyDescent="0.35">
      <c r="A348" s="14"/>
      <c r="B348" s="14"/>
      <c r="C348" s="14"/>
      <c r="D348" s="16" t="s">
        <v>482</v>
      </c>
      <c r="E348" s="14"/>
      <c r="F348" s="14"/>
      <c r="G348" s="14"/>
    </row>
    <row r="349" spans="1:7" x14ac:dyDescent="0.35">
      <c r="A349" s="11" t="s">
        <v>483</v>
      </c>
      <c r="B349" s="11" t="s">
        <v>17</v>
      </c>
      <c r="C349" s="11" t="s">
        <v>25</v>
      </c>
      <c r="D349" s="21" t="s">
        <v>484</v>
      </c>
      <c r="E349" s="12">
        <v>25</v>
      </c>
      <c r="F349" s="12">
        <v>38.99</v>
      </c>
      <c r="G349" s="13">
        <f>ROUND(E349*F349,2)</f>
        <v>974.75</v>
      </c>
    </row>
    <row r="350" spans="1:7" ht="52.5" x14ac:dyDescent="0.35">
      <c r="A350" s="14"/>
      <c r="B350" s="14"/>
      <c r="C350" s="14"/>
      <c r="D350" s="16" t="s">
        <v>485</v>
      </c>
      <c r="E350" s="14"/>
      <c r="F350" s="14"/>
      <c r="G350" s="14"/>
    </row>
    <row r="351" spans="1:7" x14ac:dyDescent="0.35">
      <c r="A351" s="11" t="s">
        <v>486</v>
      </c>
      <c r="B351" s="11" t="s">
        <v>17</v>
      </c>
      <c r="C351" s="11" t="s">
        <v>25</v>
      </c>
      <c r="D351" s="21" t="s">
        <v>487</v>
      </c>
      <c r="E351" s="12">
        <v>4</v>
      </c>
      <c r="F351" s="12">
        <v>279.45999999999998</v>
      </c>
      <c r="G351" s="13">
        <f>ROUND(E351*F351,2)</f>
        <v>1117.8399999999999</v>
      </c>
    </row>
    <row r="352" spans="1:7" ht="105" x14ac:dyDescent="0.35">
      <c r="A352" s="14"/>
      <c r="B352" s="14"/>
      <c r="C352" s="14"/>
      <c r="D352" s="16" t="s">
        <v>488</v>
      </c>
      <c r="E352" s="14"/>
      <c r="F352" s="14"/>
      <c r="G352" s="14"/>
    </row>
    <row r="353" spans="1:7" x14ac:dyDescent="0.35">
      <c r="A353" s="11" t="s">
        <v>489</v>
      </c>
      <c r="B353" s="11" t="s">
        <v>17</v>
      </c>
      <c r="C353" s="11" t="s">
        <v>25</v>
      </c>
      <c r="D353" s="21" t="s">
        <v>490</v>
      </c>
      <c r="E353" s="12">
        <v>3</v>
      </c>
      <c r="F353" s="12">
        <v>279.45999999999998</v>
      </c>
      <c r="G353" s="13">
        <f>ROUND(E353*F353,2)</f>
        <v>838.38</v>
      </c>
    </row>
    <row r="354" spans="1:7" ht="105" x14ac:dyDescent="0.35">
      <c r="A354" s="14"/>
      <c r="B354" s="14"/>
      <c r="C354" s="14"/>
      <c r="D354" s="16" t="s">
        <v>491</v>
      </c>
      <c r="E354" s="14"/>
      <c r="F354" s="14"/>
      <c r="G354" s="14"/>
    </row>
    <row r="355" spans="1:7" x14ac:dyDescent="0.35">
      <c r="A355" s="11" t="s">
        <v>492</v>
      </c>
      <c r="B355" s="11" t="s">
        <v>17</v>
      </c>
      <c r="C355" s="11" t="s">
        <v>25</v>
      </c>
      <c r="D355" s="21" t="s">
        <v>493</v>
      </c>
      <c r="E355" s="12">
        <v>2</v>
      </c>
      <c r="F355" s="12">
        <v>48.74</v>
      </c>
      <c r="G355" s="13">
        <f>ROUND(E355*F355,2)</f>
        <v>97.48</v>
      </c>
    </row>
    <row r="356" spans="1:7" ht="52.5" x14ac:dyDescent="0.35">
      <c r="A356" s="14"/>
      <c r="B356" s="14"/>
      <c r="C356" s="14"/>
      <c r="D356" s="16" t="s">
        <v>494</v>
      </c>
      <c r="E356" s="14"/>
      <c r="F356" s="14"/>
      <c r="G356" s="14"/>
    </row>
    <row r="357" spans="1:7" x14ac:dyDescent="0.35">
      <c r="A357" s="11" t="s">
        <v>495</v>
      </c>
      <c r="B357" s="11" t="s">
        <v>17</v>
      </c>
      <c r="C357" s="11" t="s">
        <v>25</v>
      </c>
      <c r="D357" s="21" t="s">
        <v>496</v>
      </c>
      <c r="E357" s="12">
        <v>5</v>
      </c>
      <c r="F357" s="12">
        <v>314.95</v>
      </c>
      <c r="G357" s="13">
        <f>ROUND(E357*F357,2)</f>
        <v>1574.75</v>
      </c>
    </row>
    <row r="358" spans="1:7" ht="84" x14ac:dyDescent="0.35">
      <c r="A358" s="14"/>
      <c r="B358" s="14"/>
      <c r="C358" s="14"/>
      <c r="D358" s="16" t="s">
        <v>497</v>
      </c>
      <c r="E358" s="14"/>
      <c r="F358" s="14"/>
      <c r="G358" s="14"/>
    </row>
    <row r="359" spans="1:7" x14ac:dyDescent="0.35">
      <c r="A359" s="11" t="s">
        <v>498</v>
      </c>
      <c r="B359" s="11" t="s">
        <v>17</v>
      </c>
      <c r="C359" s="11" t="s">
        <v>25</v>
      </c>
      <c r="D359" s="21" t="s">
        <v>499</v>
      </c>
      <c r="E359" s="12">
        <v>6</v>
      </c>
      <c r="F359" s="12">
        <v>227.47</v>
      </c>
      <c r="G359" s="13">
        <f>ROUND(E359*F359,2)</f>
        <v>1364.82</v>
      </c>
    </row>
    <row r="360" spans="1:7" ht="73.5" x14ac:dyDescent="0.35">
      <c r="A360" s="14"/>
      <c r="B360" s="14"/>
      <c r="C360" s="14"/>
      <c r="D360" s="16" t="s">
        <v>500</v>
      </c>
      <c r="E360" s="14"/>
      <c r="F360" s="14"/>
      <c r="G360" s="14"/>
    </row>
    <row r="361" spans="1:7" x14ac:dyDescent="0.35">
      <c r="A361" s="11" t="s">
        <v>501</v>
      </c>
      <c r="B361" s="11" t="s">
        <v>17</v>
      </c>
      <c r="C361" s="11" t="s">
        <v>25</v>
      </c>
      <c r="D361" s="21" t="s">
        <v>502</v>
      </c>
      <c r="E361" s="12">
        <v>9</v>
      </c>
      <c r="F361" s="12">
        <v>253.47</v>
      </c>
      <c r="G361" s="13">
        <f>ROUND(E361*F361,2)</f>
        <v>2281.23</v>
      </c>
    </row>
    <row r="362" spans="1:7" ht="73.5" x14ac:dyDescent="0.35">
      <c r="A362" s="14"/>
      <c r="B362" s="14"/>
      <c r="C362" s="14"/>
      <c r="D362" s="16" t="s">
        <v>500</v>
      </c>
      <c r="E362" s="14"/>
      <c r="F362" s="14"/>
      <c r="G362" s="14"/>
    </row>
    <row r="363" spans="1:7" x14ac:dyDescent="0.35">
      <c r="A363" s="11" t="s">
        <v>503</v>
      </c>
      <c r="B363" s="11" t="s">
        <v>17</v>
      </c>
      <c r="C363" s="11" t="s">
        <v>25</v>
      </c>
      <c r="D363" s="21" t="s">
        <v>504</v>
      </c>
      <c r="E363" s="12">
        <v>1</v>
      </c>
      <c r="F363" s="12">
        <v>3249.58</v>
      </c>
      <c r="G363" s="13">
        <f>ROUND(E363*F363,2)</f>
        <v>3249.58</v>
      </c>
    </row>
    <row r="364" spans="1:7" ht="52.5" x14ac:dyDescent="0.35">
      <c r="A364" s="14"/>
      <c r="B364" s="14"/>
      <c r="C364" s="14"/>
      <c r="D364" s="16" t="s">
        <v>505</v>
      </c>
      <c r="E364" s="14"/>
      <c r="F364" s="14"/>
      <c r="G364" s="14"/>
    </row>
    <row r="365" spans="1:7" x14ac:dyDescent="0.35">
      <c r="A365" s="11" t="s">
        <v>506</v>
      </c>
      <c r="B365" s="11" t="s">
        <v>17</v>
      </c>
      <c r="C365" s="11" t="s">
        <v>25</v>
      </c>
      <c r="D365" s="21" t="s">
        <v>507</v>
      </c>
      <c r="E365" s="12">
        <v>1</v>
      </c>
      <c r="F365" s="12">
        <v>1624.79</v>
      </c>
      <c r="G365" s="13">
        <f>ROUND(E365*F365,2)</f>
        <v>1624.79</v>
      </c>
    </row>
    <row r="366" spans="1:7" ht="31.5" x14ac:dyDescent="0.35">
      <c r="A366" s="14"/>
      <c r="B366" s="14"/>
      <c r="C366" s="14"/>
      <c r="D366" s="16" t="s">
        <v>508</v>
      </c>
      <c r="E366" s="14"/>
      <c r="F366" s="14"/>
      <c r="G366" s="14"/>
    </row>
    <row r="367" spans="1:7" x14ac:dyDescent="0.35">
      <c r="A367" s="14"/>
      <c r="B367" s="14"/>
      <c r="C367" s="14"/>
      <c r="D367" s="22" t="s">
        <v>509</v>
      </c>
      <c r="E367" s="12">
        <v>1</v>
      </c>
      <c r="F367" s="9">
        <f>G329+G331+G333+G335+G337+G339+G341+G343+G345+G347+G349+G351+G353+G355+G357+G359+G361+G363+G365</f>
        <v>38100.360000000008</v>
      </c>
      <c r="G367" s="9">
        <f>ROUND(F367*E367,2)</f>
        <v>38100.36</v>
      </c>
    </row>
    <row r="368" spans="1:7" ht="1" customHeight="1" x14ac:dyDescent="0.35">
      <c r="A368" s="15"/>
      <c r="B368" s="15"/>
      <c r="C368" s="15"/>
      <c r="D368" s="23"/>
      <c r="E368" s="15"/>
      <c r="F368" s="15"/>
      <c r="G368" s="15"/>
    </row>
    <row r="369" spans="1:7" x14ac:dyDescent="0.35">
      <c r="A369" s="10" t="s">
        <v>510</v>
      </c>
      <c r="B369" s="10" t="s">
        <v>11</v>
      </c>
      <c r="C369" s="10" t="s">
        <v>12</v>
      </c>
      <c r="D369" s="20" t="s">
        <v>511</v>
      </c>
      <c r="E369" s="9">
        <f>E380</f>
        <v>1</v>
      </c>
      <c r="F369" s="9">
        <f>F380</f>
        <v>4258.37</v>
      </c>
      <c r="G369" s="9">
        <f>G380</f>
        <v>4258.37</v>
      </c>
    </row>
    <row r="370" spans="1:7" x14ac:dyDescent="0.35">
      <c r="A370" s="11" t="s">
        <v>512</v>
      </c>
      <c r="B370" s="11" t="s">
        <v>17</v>
      </c>
      <c r="C370" s="11" t="s">
        <v>84</v>
      </c>
      <c r="D370" s="21" t="s">
        <v>513</v>
      </c>
      <c r="E370" s="12">
        <v>6</v>
      </c>
      <c r="F370" s="12">
        <v>38.35</v>
      </c>
      <c r="G370" s="13">
        <f>ROUND(E370*F370,2)</f>
        <v>230.1</v>
      </c>
    </row>
    <row r="371" spans="1:7" ht="31.5" x14ac:dyDescent="0.35">
      <c r="A371" s="14"/>
      <c r="B371" s="14"/>
      <c r="C371" s="14"/>
      <c r="D371" s="16" t="s">
        <v>514</v>
      </c>
      <c r="E371" s="14"/>
      <c r="F371" s="14"/>
      <c r="G371" s="14"/>
    </row>
    <row r="372" spans="1:7" x14ac:dyDescent="0.35">
      <c r="A372" s="11" t="s">
        <v>515</v>
      </c>
      <c r="B372" s="11" t="s">
        <v>17</v>
      </c>
      <c r="C372" s="11" t="s">
        <v>84</v>
      </c>
      <c r="D372" s="21" t="s">
        <v>516</v>
      </c>
      <c r="E372" s="12">
        <v>15</v>
      </c>
      <c r="F372" s="12">
        <v>59.66</v>
      </c>
      <c r="G372" s="13">
        <f>ROUND(E372*F372,2)</f>
        <v>894.9</v>
      </c>
    </row>
    <row r="373" spans="1:7" ht="52.5" x14ac:dyDescent="0.35">
      <c r="A373" s="14"/>
      <c r="B373" s="14"/>
      <c r="C373" s="14"/>
      <c r="D373" s="16" t="s">
        <v>517</v>
      </c>
      <c r="E373" s="14"/>
      <c r="F373" s="14"/>
      <c r="G373" s="14"/>
    </row>
    <row r="374" spans="1:7" x14ac:dyDescent="0.35">
      <c r="A374" s="11" t="s">
        <v>518</v>
      </c>
      <c r="B374" s="11" t="s">
        <v>17</v>
      </c>
      <c r="C374" s="11" t="s">
        <v>84</v>
      </c>
      <c r="D374" s="21" t="s">
        <v>519</v>
      </c>
      <c r="E374" s="12">
        <v>30</v>
      </c>
      <c r="F374" s="12">
        <v>55.83</v>
      </c>
      <c r="G374" s="13">
        <f>ROUND(E374*F374,2)</f>
        <v>1674.9</v>
      </c>
    </row>
    <row r="375" spans="1:7" ht="52.5" x14ac:dyDescent="0.35">
      <c r="A375" s="14"/>
      <c r="B375" s="14"/>
      <c r="C375" s="14"/>
      <c r="D375" s="16" t="s">
        <v>520</v>
      </c>
      <c r="E375" s="14"/>
      <c r="F375" s="14"/>
      <c r="G375" s="14"/>
    </row>
    <row r="376" spans="1:7" x14ac:dyDescent="0.35">
      <c r="A376" s="11" t="s">
        <v>521</v>
      </c>
      <c r="B376" s="11" t="s">
        <v>17</v>
      </c>
      <c r="C376" s="11" t="s">
        <v>84</v>
      </c>
      <c r="D376" s="21" t="s">
        <v>522</v>
      </c>
      <c r="E376" s="12">
        <v>37</v>
      </c>
      <c r="F376" s="12">
        <v>35.36</v>
      </c>
      <c r="G376" s="13">
        <f>ROUND(E376*F376,2)</f>
        <v>1308.32</v>
      </c>
    </row>
    <row r="377" spans="1:7" ht="52.5" x14ac:dyDescent="0.35">
      <c r="A377" s="14"/>
      <c r="B377" s="14"/>
      <c r="C377" s="14"/>
      <c r="D377" s="16" t="s">
        <v>523</v>
      </c>
      <c r="E377" s="14"/>
      <c r="F377" s="14"/>
      <c r="G377" s="14"/>
    </row>
    <row r="378" spans="1:7" x14ac:dyDescent="0.35">
      <c r="A378" s="11" t="s">
        <v>524</v>
      </c>
      <c r="B378" s="11" t="s">
        <v>17</v>
      </c>
      <c r="C378" s="11" t="s">
        <v>84</v>
      </c>
      <c r="D378" s="21" t="s">
        <v>525</v>
      </c>
      <c r="E378" s="12">
        <v>77</v>
      </c>
      <c r="F378" s="12">
        <v>1.95</v>
      </c>
      <c r="G378" s="13">
        <f>ROUND(E378*F378,2)</f>
        <v>150.15</v>
      </c>
    </row>
    <row r="379" spans="1:7" ht="42" x14ac:dyDescent="0.35">
      <c r="A379" s="14"/>
      <c r="B379" s="14"/>
      <c r="C379" s="14"/>
      <c r="D379" s="16" t="s">
        <v>526</v>
      </c>
      <c r="E379" s="14"/>
      <c r="F379" s="14"/>
      <c r="G379" s="14"/>
    </row>
    <row r="380" spans="1:7" x14ac:dyDescent="0.35">
      <c r="A380" s="14"/>
      <c r="B380" s="14"/>
      <c r="C380" s="14"/>
      <c r="D380" s="22" t="s">
        <v>527</v>
      </c>
      <c r="E380" s="12">
        <v>1</v>
      </c>
      <c r="F380" s="9">
        <f>G370+G372+G374+G376+G378</f>
        <v>4258.37</v>
      </c>
      <c r="G380" s="9">
        <f>ROUND(F380*E380,2)</f>
        <v>4258.37</v>
      </c>
    </row>
    <row r="381" spans="1:7" ht="1" customHeight="1" x14ac:dyDescent="0.35">
      <c r="A381" s="15"/>
      <c r="B381" s="15"/>
      <c r="C381" s="15"/>
      <c r="D381" s="23"/>
      <c r="E381" s="15"/>
      <c r="F381" s="15"/>
      <c r="G381" s="15"/>
    </row>
    <row r="382" spans="1:7" x14ac:dyDescent="0.35">
      <c r="A382" s="10" t="s">
        <v>528</v>
      </c>
      <c r="B382" s="10" t="s">
        <v>11</v>
      </c>
      <c r="C382" s="10" t="s">
        <v>12</v>
      </c>
      <c r="D382" s="20" t="s">
        <v>529</v>
      </c>
      <c r="E382" s="9">
        <f>E385</f>
        <v>1</v>
      </c>
      <c r="F382" s="9">
        <f>F385</f>
        <v>517.91999999999996</v>
      </c>
      <c r="G382" s="9">
        <f>G385</f>
        <v>517.91999999999996</v>
      </c>
    </row>
    <row r="383" spans="1:7" x14ac:dyDescent="0.35">
      <c r="A383" s="11" t="s">
        <v>530</v>
      </c>
      <c r="B383" s="11" t="s">
        <v>17</v>
      </c>
      <c r="C383" s="11" t="s">
        <v>25</v>
      </c>
      <c r="D383" s="21" t="s">
        <v>531</v>
      </c>
      <c r="E383" s="12">
        <v>1</v>
      </c>
      <c r="F383" s="12">
        <v>517.91999999999996</v>
      </c>
      <c r="G383" s="13">
        <f>ROUND(E383*F383,2)</f>
        <v>517.91999999999996</v>
      </c>
    </row>
    <row r="384" spans="1:7" ht="63" x14ac:dyDescent="0.35">
      <c r="A384" s="14"/>
      <c r="B384" s="14"/>
      <c r="C384" s="14"/>
      <c r="D384" s="16" t="s">
        <v>532</v>
      </c>
      <c r="E384" s="14"/>
      <c r="F384" s="14"/>
      <c r="G384" s="14"/>
    </row>
    <row r="385" spans="1:7" x14ac:dyDescent="0.35">
      <c r="A385" s="14"/>
      <c r="B385" s="14"/>
      <c r="C385" s="14"/>
      <c r="D385" s="22" t="s">
        <v>533</v>
      </c>
      <c r="E385" s="12">
        <v>1</v>
      </c>
      <c r="F385" s="9">
        <f>G383</f>
        <v>517.91999999999996</v>
      </c>
      <c r="G385" s="9">
        <f>ROUND(F385*E385,2)</f>
        <v>517.91999999999996</v>
      </c>
    </row>
    <row r="386" spans="1:7" ht="1" customHeight="1" x14ac:dyDescent="0.35">
      <c r="A386" s="15"/>
      <c r="B386" s="15"/>
      <c r="C386" s="15"/>
      <c r="D386" s="23"/>
      <c r="E386" s="15"/>
      <c r="F386" s="15"/>
      <c r="G386" s="15"/>
    </row>
    <row r="387" spans="1:7" x14ac:dyDescent="0.35">
      <c r="A387" s="10" t="s">
        <v>534</v>
      </c>
      <c r="B387" s="10" t="s">
        <v>11</v>
      </c>
      <c r="C387" s="10" t="s">
        <v>12</v>
      </c>
      <c r="D387" s="20" t="s">
        <v>535</v>
      </c>
      <c r="E387" s="9">
        <f>E390</f>
        <v>1</v>
      </c>
      <c r="F387" s="9">
        <f>F390</f>
        <v>227.47</v>
      </c>
      <c r="G387" s="9">
        <f>G390</f>
        <v>227.47</v>
      </c>
    </row>
    <row r="388" spans="1:7" x14ac:dyDescent="0.35">
      <c r="A388" s="11" t="s">
        <v>536</v>
      </c>
      <c r="B388" s="11" t="s">
        <v>17</v>
      </c>
      <c r="C388" s="11" t="s">
        <v>25</v>
      </c>
      <c r="D388" s="21" t="s">
        <v>537</v>
      </c>
      <c r="E388" s="12">
        <v>1</v>
      </c>
      <c r="F388" s="12">
        <v>227.47</v>
      </c>
      <c r="G388" s="13">
        <f>ROUND(E388*F388,2)</f>
        <v>227.47</v>
      </c>
    </row>
    <row r="389" spans="1:7" ht="31.5" x14ac:dyDescent="0.35">
      <c r="A389" s="14"/>
      <c r="B389" s="14"/>
      <c r="C389" s="14"/>
      <c r="D389" s="16" t="s">
        <v>538</v>
      </c>
      <c r="E389" s="14"/>
      <c r="F389" s="14"/>
      <c r="G389" s="14"/>
    </row>
    <row r="390" spans="1:7" x14ac:dyDescent="0.35">
      <c r="A390" s="14"/>
      <c r="B390" s="14"/>
      <c r="C390" s="14"/>
      <c r="D390" s="22" t="s">
        <v>539</v>
      </c>
      <c r="E390" s="12">
        <v>1</v>
      </c>
      <c r="F390" s="9">
        <f>G388</f>
        <v>227.47</v>
      </c>
      <c r="G390" s="9">
        <f>ROUND(F390*E390,2)</f>
        <v>227.47</v>
      </c>
    </row>
    <row r="391" spans="1:7" ht="1" customHeight="1" x14ac:dyDescent="0.35">
      <c r="A391" s="15"/>
      <c r="B391" s="15"/>
      <c r="C391" s="15"/>
      <c r="D391" s="23"/>
      <c r="E391" s="15"/>
      <c r="F391" s="15"/>
      <c r="G391" s="15"/>
    </row>
    <row r="392" spans="1:7" x14ac:dyDescent="0.35">
      <c r="A392" s="10" t="s">
        <v>540</v>
      </c>
      <c r="B392" s="10" t="s">
        <v>11</v>
      </c>
      <c r="C392" s="10" t="s">
        <v>12</v>
      </c>
      <c r="D392" s="20" t="s">
        <v>541</v>
      </c>
      <c r="E392" s="9">
        <f>E401</f>
        <v>1</v>
      </c>
      <c r="F392" s="9">
        <f>F401</f>
        <v>1664.28</v>
      </c>
      <c r="G392" s="9">
        <f>G401</f>
        <v>1664.28</v>
      </c>
    </row>
    <row r="393" spans="1:7" x14ac:dyDescent="0.35">
      <c r="A393" s="11" t="s">
        <v>542</v>
      </c>
      <c r="B393" s="11" t="s">
        <v>17</v>
      </c>
      <c r="C393" s="11" t="s">
        <v>25</v>
      </c>
      <c r="D393" s="21" t="s">
        <v>543</v>
      </c>
      <c r="E393" s="12">
        <v>4</v>
      </c>
      <c r="F393" s="12">
        <v>98.53</v>
      </c>
      <c r="G393" s="13">
        <f>ROUND(E393*F393,2)</f>
        <v>394.12</v>
      </c>
    </row>
    <row r="394" spans="1:7" x14ac:dyDescent="0.35">
      <c r="A394" s="14"/>
      <c r="B394" s="14"/>
      <c r="C394" s="14"/>
      <c r="D394" s="16" t="s">
        <v>544</v>
      </c>
      <c r="E394" s="14"/>
      <c r="F394" s="14"/>
      <c r="G394" s="14"/>
    </row>
    <row r="395" spans="1:7" x14ac:dyDescent="0.35">
      <c r="A395" s="11" t="s">
        <v>545</v>
      </c>
      <c r="B395" s="11" t="s">
        <v>17</v>
      </c>
      <c r="C395" s="11" t="s">
        <v>25</v>
      </c>
      <c r="D395" s="21" t="s">
        <v>546</v>
      </c>
      <c r="E395" s="12">
        <v>1</v>
      </c>
      <c r="F395" s="12">
        <v>722.19</v>
      </c>
      <c r="G395" s="13">
        <f>ROUND(E395*F395,2)</f>
        <v>722.19</v>
      </c>
    </row>
    <row r="396" spans="1:7" ht="21" x14ac:dyDescent="0.35">
      <c r="A396" s="14"/>
      <c r="B396" s="14"/>
      <c r="C396" s="14"/>
      <c r="D396" s="16" t="s">
        <v>547</v>
      </c>
      <c r="E396" s="14"/>
      <c r="F396" s="14"/>
      <c r="G396" s="14"/>
    </row>
    <row r="397" spans="1:7" x14ac:dyDescent="0.35">
      <c r="A397" s="11" t="s">
        <v>548</v>
      </c>
      <c r="B397" s="11" t="s">
        <v>17</v>
      </c>
      <c r="C397" s="11" t="s">
        <v>25</v>
      </c>
      <c r="D397" s="21" t="s">
        <v>549</v>
      </c>
      <c r="E397" s="12">
        <v>1</v>
      </c>
      <c r="F397" s="12">
        <v>346.5</v>
      </c>
      <c r="G397" s="13">
        <f>ROUND(E397*F397,2)</f>
        <v>346.5</v>
      </c>
    </row>
    <row r="398" spans="1:7" ht="52.5" x14ac:dyDescent="0.35">
      <c r="A398" s="14"/>
      <c r="B398" s="14"/>
      <c r="C398" s="14"/>
      <c r="D398" s="16" t="s">
        <v>550</v>
      </c>
      <c r="E398" s="14"/>
      <c r="F398" s="14"/>
      <c r="G398" s="14"/>
    </row>
    <row r="399" spans="1:7" x14ac:dyDescent="0.35">
      <c r="A399" s="11" t="s">
        <v>551</v>
      </c>
      <c r="B399" s="11" t="s">
        <v>17</v>
      </c>
      <c r="C399" s="11" t="s">
        <v>25</v>
      </c>
      <c r="D399" s="21" t="s">
        <v>552</v>
      </c>
      <c r="E399" s="12">
        <v>1</v>
      </c>
      <c r="F399" s="12">
        <v>201.47</v>
      </c>
      <c r="G399" s="13">
        <f>ROUND(E399*F399,2)</f>
        <v>201.47</v>
      </c>
    </row>
    <row r="400" spans="1:7" ht="21" x14ac:dyDescent="0.35">
      <c r="A400" s="14"/>
      <c r="B400" s="14"/>
      <c r="C400" s="14"/>
      <c r="D400" s="16" t="s">
        <v>553</v>
      </c>
      <c r="E400" s="14"/>
      <c r="F400" s="14"/>
      <c r="G400" s="14"/>
    </row>
    <row r="401" spans="1:7" x14ac:dyDescent="0.35">
      <c r="A401" s="14"/>
      <c r="B401" s="14"/>
      <c r="C401" s="14"/>
      <c r="D401" s="22" t="s">
        <v>554</v>
      </c>
      <c r="E401" s="12">
        <v>1</v>
      </c>
      <c r="F401" s="9">
        <f>G393+G395+G397+G399</f>
        <v>1664.28</v>
      </c>
      <c r="G401" s="9">
        <f>ROUND(F401*E401,2)</f>
        <v>1664.28</v>
      </c>
    </row>
    <row r="402" spans="1:7" ht="1" customHeight="1" x14ac:dyDescent="0.35">
      <c r="A402" s="15"/>
      <c r="B402" s="15"/>
      <c r="C402" s="15"/>
      <c r="D402" s="23"/>
      <c r="E402" s="15"/>
      <c r="F402" s="15"/>
      <c r="G402" s="15"/>
    </row>
    <row r="403" spans="1:7" x14ac:dyDescent="0.35">
      <c r="A403" s="14"/>
      <c r="B403" s="14"/>
      <c r="C403" s="14"/>
      <c r="D403" s="22" t="s">
        <v>555</v>
      </c>
      <c r="E403" s="12">
        <v>1</v>
      </c>
      <c r="F403" s="9">
        <f>G326+G367+G380+G385+G390+G401</f>
        <v>52774.44</v>
      </c>
      <c r="G403" s="9">
        <f>ROUND(F403*E403,2)</f>
        <v>52774.44</v>
      </c>
    </row>
    <row r="404" spans="1:7" ht="1" customHeight="1" x14ac:dyDescent="0.35">
      <c r="A404" s="15"/>
      <c r="B404" s="15"/>
      <c r="C404" s="15"/>
      <c r="D404" s="23"/>
      <c r="E404" s="15"/>
      <c r="F404" s="15"/>
      <c r="G404" s="15"/>
    </row>
    <row r="405" spans="1:7" x14ac:dyDescent="0.35">
      <c r="A405" s="10" t="s">
        <v>556</v>
      </c>
      <c r="B405" s="10" t="s">
        <v>11</v>
      </c>
      <c r="C405" s="10" t="s">
        <v>12</v>
      </c>
      <c r="D405" s="20" t="s">
        <v>557</v>
      </c>
      <c r="E405" s="9">
        <f>E438</f>
        <v>1</v>
      </c>
      <c r="F405" s="9">
        <f>F438</f>
        <v>27945.03</v>
      </c>
      <c r="G405" s="9">
        <f>G438</f>
        <v>27945.03</v>
      </c>
    </row>
    <row r="406" spans="1:7" x14ac:dyDescent="0.35">
      <c r="A406" s="10" t="s">
        <v>558</v>
      </c>
      <c r="B406" s="10" t="s">
        <v>11</v>
      </c>
      <c r="C406" s="10" t="s">
        <v>12</v>
      </c>
      <c r="D406" s="20" t="s">
        <v>559</v>
      </c>
      <c r="E406" s="9">
        <f>E415</f>
        <v>1</v>
      </c>
      <c r="F406" s="9">
        <f>F415</f>
        <v>16256.519999999999</v>
      </c>
      <c r="G406" s="9">
        <f>G415</f>
        <v>16256.52</v>
      </c>
    </row>
    <row r="407" spans="1:7" x14ac:dyDescent="0.35">
      <c r="A407" s="11" t="s">
        <v>560</v>
      </c>
      <c r="B407" s="11" t="s">
        <v>17</v>
      </c>
      <c r="C407" s="11" t="s">
        <v>25</v>
      </c>
      <c r="D407" s="21" t="s">
        <v>561</v>
      </c>
      <c r="E407" s="12">
        <v>2</v>
      </c>
      <c r="F407" s="12">
        <v>6022.53</v>
      </c>
      <c r="G407" s="13">
        <f>ROUND(E407*F407,2)</f>
        <v>12045.06</v>
      </c>
    </row>
    <row r="408" spans="1:7" ht="31.5" x14ac:dyDescent="0.35">
      <c r="A408" s="14"/>
      <c r="B408" s="14"/>
      <c r="C408" s="14"/>
      <c r="D408" s="16" t="s">
        <v>562</v>
      </c>
      <c r="E408" s="14"/>
      <c r="F408" s="14"/>
      <c r="G408" s="14"/>
    </row>
    <row r="409" spans="1:7" x14ac:dyDescent="0.35">
      <c r="A409" s="11" t="s">
        <v>563</v>
      </c>
      <c r="B409" s="11" t="s">
        <v>17</v>
      </c>
      <c r="C409" s="11" t="s">
        <v>25</v>
      </c>
      <c r="D409" s="21" t="s">
        <v>564</v>
      </c>
      <c r="E409" s="12">
        <v>1</v>
      </c>
      <c r="F409" s="12">
        <v>2047.24</v>
      </c>
      <c r="G409" s="13">
        <f>ROUND(E409*F409,2)</f>
        <v>2047.24</v>
      </c>
    </row>
    <row r="410" spans="1:7" ht="21" x14ac:dyDescent="0.35">
      <c r="A410" s="14"/>
      <c r="B410" s="14"/>
      <c r="C410" s="14"/>
      <c r="D410" s="16" t="s">
        <v>565</v>
      </c>
      <c r="E410" s="14"/>
      <c r="F410" s="14"/>
      <c r="G410" s="14"/>
    </row>
    <row r="411" spans="1:7" x14ac:dyDescent="0.35">
      <c r="A411" s="11" t="s">
        <v>566</v>
      </c>
      <c r="B411" s="11" t="s">
        <v>17</v>
      </c>
      <c r="C411" s="11" t="s">
        <v>25</v>
      </c>
      <c r="D411" s="21" t="s">
        <v>567</v>
      </c>
      <c r="E411" s="12">
        <v>1</v>
      </c>
      <c r="F411" s="12">
        <v>929.38</v>
      </c>
      <c r="G411" s="13">
        <f>ROUND(E411*F411,2)</f>
        <v>929.38</v>
      </c>
    </row>
    <row r="412" spans="1:7" ht="21" x14ac:dyDescent="0.35">
      <c r="A412" s="14"/>
      <c r="B412" s="14"/>
      <c r="C412" s="14"/>
      <c r="D412" s="16" t="s">
        <v>568</v>
      </c>
      <c r="E412" s="14"/>
      <c r="F412" s="14"/>
      <c r="G412" s="14"/>
    </row>
    <row r="413" spans="1:7" x14ac:dyDescent="0.35">
      <c r="A413" s="11" t="s">
        <v>569</v>
      </c>
      <c r="B413" s="11" t="s">
        <v>17</v>
      </c>
      <c r="C413" s="11" t="s">
        <v>25</v>
      </c>
      <c r="D413" s="21" t="s">
        <v>570</v>
      </c>
      <c r="E413" s="12">
        <v>1</v>
      </c>
      <c r="F413" s="12">
        <v>1234.8399999999999</v>
      </c>
      <c r="G413" s="13">
        <f>ROUND(E413*F413,2)</f>
        <v>1234.8399999999999</v>
      </c>
    </row>
    <row r="414" spans="1:7" ht="63" x14ac:dyDescent="0.35">
      <c r="A414" s="14"/>
      <c r="B414" s="14"/>
      <c r="C414" s="14"/>
      <c r="D414" s="16" t="s">
        <v>571</v>
      </c>
      <c r="E414" s="14"/>
      <c r="F414" s="14"/>
      <c r="G414" s="14"/>
    </row>
    <row r="415" spans="1:7" x14ac:dyDescent="0.35">
      <c r="A415" s="14"/>
      <c r="B415" s="14"/>
      <c r="C415" s="14"/>
      <c r="D415" s="22" t="s">
        <v>572</v>
      </c>
      <c r="E415" s="12">
        <v>1</v>
      </c>
      <c r="F415" s="9">
        <f>G407+G409+G411+G413</f>
        <v>16256.519999999999</v>
      </c>
      <c r="G415" s="9">
        <f>ROUND(F415*E415,2)</f>
        <v>16256.52</v>
      </c>
    </row>
    <row r="416" spans="1:7" ht="1" customHeight="1" x14ac:dyDescent="0.35">
      <c r="A416" s="15"/>
      <c r="B416" s="15"/>
      <c r="C416" s="15"/>
      <c r="D416" s="23"/>
      <c r="E416" s="15"/>
      <c r="F416" s="15"/>
      <c r="G416" s="15"/>
    </row>
    <row r="417" spans="1:7" x14ac:dyDescent="0.35">
      <c r="A417" s="10" t="s">
        <v>573</v>
      </c>
      <c r="B417" s="10" t="s">
        <v>11</v>
      </c>
      <c r="C417" s="10" t="s">
        <v>12</v>
      </c>
      <c r="D417" s="20" t="s">
        <v>574</v>
      </c>
      <c r="E417" s="9">
        <f>E436</f>
        <v>1</v>
      </c>
      <c r="F417" s="9">
        <f>F436</f>
        <v>11688.51</v>
      </c>
      <c r="G417" s="9">
        <f>G436</f>
        <v>11688.51</v>
      </c>
    </row>
    <row r="418" spans="1:7" x14ac:dyDescent="0.35">
      <c r="A418" s="11" t="s">
        <v>575</v>
      </c>
      <c r="B418" s="11" t="s">
        <v>17</v>
      </c>
      <c r="C418" s="11" t="s">
        <v>18</v>
      </c>
      <c r="D418" s="21" t="s">
        <v>576</v>
      </c>
      <c r="E418" s="12">
        <v>6</v>
      </c>
      <c r="F418" s="12">
        <v>84.49</v>
      </c>
      <c r="G418" s="13">
        <f>ROUND(E418*F418,2)</f>
        <v>506.94</v>
      </c>
    </row>
    <row r="419" spans="1:7" ht="63" x14ac:dyDescent="0.35">
      <c r="A419" s="14"/>
      <c r="B419" s="14"/>
      <c r="C419" s="14"/>
      <c r="D419" s="16" t="s">
        <v>577</v>
      </c>
      <c r="E419" s="14"/>
      <c r="F419" s="14"/>
      <c r="G419" s="14"/>
    </row>
    <row r="420" spans="1:7" ht="21" x14ac:dyDescent="0.35">
      <c r="A420" s="11" t="s">
        <v>578</v>
      </c>
      <c r="B420" s="11" t="s">
        <v>17</v>
      </c>
      <c r="C420" s="11" t="s">
        <v>18</v>
      </c>
      <c r="D420" s="21" t="s">
        <v>579</v>
      </c>
      <c r="E420" s="12">
        <v>11</v>
      </c>
      <c r="F420" s="12">
        <v>87.09</v>
      </c>
      <c r="G420" s="13">
        <f>ROUND(E420*F420,2)</f>
        <v>957.99</v>
      </c>
    </row>
    <row r="421" spans="1:7" ht="42" x14ac:dyDescent="0.35">
      <c r="A421" s="14"/>
      <c r="B421" s="14"/>
      <c r="C421" s="14"/>
      <c r="D421" s="16" t="s">
        <v>580</v>
      </c>
      <c r="E421" s="14"/>
      <c r="F421" s="14"/>
      <c r="G421" s="14"/>
    </row>
    <row r="422" spans="1:7" x14ac:dyDescent="0.35">
      <c r="A422" s="11" t="s">
        <v>581</v>
      </c>
      <c r="B422" s="11" t="s">
        <v>17</v>
      </c>
      <c r="C422" s="11" t="s">
        <v>18</v>
      </c>
      <c r="D422" s="21" t="s">
        <v>582</v>
      </c>
      <c r="E422" s="12">
        <v>23.88</v>
      </c>
      <c r="F422" s="12">
        <v>108.54</v>
      </c>
      <c r="G422" s="13">
        <f>ROUND(E422*F422,2)</f>
        <v>2591.94</v>
      </c>
    </row>
    <row r="423" spans="1:7" ht="42" x14ac:dyDescent="0.35">
      <c r="A423" s="14"/>
      <c r="B423" s="14"/>
      <c r="C423" s="14"/>
      <c r="D423" s="16" t="s">
        <v>583</v>
      </c>
      <c r="E423" s="14"/>
      <c r="F423" s="14"/>
      <c r="G423" s="14"/>
    </row>
    <row r="424" spans="1:7" x14ac:dyDescent="0.35">
      <c r="A424" s="11" t="s">
        <v>584</v>
      </c>
      <c r="B424" s="11" t="s">
        <v>17</v>
      </c>
      <c r="C424" s="11" t="s">
        <v>18</v>
      </c>
      <c r="D424" s="21" t="s">
        <v>585</v>
      </c>
      <c r="E424" s="12">
        <v>21.38</v>
      </c>
      <c r="F424" s="12">
        <v>59.27</v>
      </c>
      <c r="G424" s="13">
        <f>ROUND(E424*F424,2)</f>
        <v>1267.19</v>
      </c>
    </row>
    <row r="425" spans="1:7" ht="42" x14ac:dyDescent="0.35">
      <c r="A425" s="14"/>
      <c r="B425" s="14"/>
      <c r="C425" s="14"/>
      <c r="D425" s="16" t="s">
        <v>586</v>
      </c>
      <c r="E425" s="14"/>
      <c r="F425" s="14"/>
      <c r="G425" s="14"/>
    </row>
    <row r="426" spans="1:7" x14ac:dyDescent="0.35">
      <c r="A426" s="11" t="s">
        <v>587</v>
      </c>
      <c r="B426" s="11" t="s">
        <v>17</v>
      </c>
      <c r="C426" s="11" t="s">
        <v>25</v>
      </c>
      <c r="D426" s="21" t="s">
        <v>588</v>
      </c>
      <c r="E426" s="12">
        <v>1</v>
      </c>
      <c r="F426" s="12">
        <v>2274.71</v>
      </c>
      <c r="G426" s="13">
        <f>ROUND(E426*F426,2)</f>
        <v>2274.71</v>
      </c>
    </row>
    <row r="427" spans="1:7" ht="168" x14ac:dyDescent="0.35">
      <c r="A427" s="14"/>
      <c r="B427" s="14"/>
      <c r="C427" s="14"/>
      <c r="D427" s="16" t="s">
        <v>589</v>
      </c>
      <c r="E427" s="14"/>
      <c r="F427" s="14"/>
      <c r="G427" s="14"/>
    </row>
    <row r="428" spans="1:7" x14ac:dyDescent="0.35">
      <c r="A428" s="11" t="s">
        <v>590</v>
      </c>
      <c r="B428" s="11" t="s">
        <v>17</v>
      </c>
      <c r="C428" s="11" t="s">
        <v>25</v>
      </c>
      <c r="D428" s="21" t="s">
        <v>591</v>
      </c>
      <c r="E428" s="12">
        <v>1</v>
      </c>
      <c r="F428" s="12">
        <v>2581.4699999999998</v>
      </c>
      <c r="G428" s="13">
        <f>ROUND(E428*F428,2)</f>
        <v>2581.4699999999998</v>
      </c>
    </row>
    <row r="429" spans="1:7" ht="168" x14ac:dyDescent="0.35">
      <c r="A429" s="14"/>
      <c r="B429" s="14"/>
      <c r="C429" s="14"/>
      <c r="D429" s="16" t="s">
        <v>592</v>
      </c>
      <c r="E429" s="14"/>
      <c r="F429" s="14"/>
      <c r="G429" s="14"/>
    </row>
    <row r="430" spans="1:7" x14ac:dyDescent="0.35">
      <c r="A430" s="11" t="s">
        <v>593</v>
      </c>
      <c r="B430" s="11" t="s">
        <v>17</v>
      </c>
      <c r="C430" s="11" t="s">
        <v>84</v>
      </c>
      <c r="D430" s="21" t="s">
        <v>594</v>
      </c>
      <c r="E430" s="12">
        <v>56</v>
      </c>
      <c r="F430" s="12">
        <v>13.85</v>
      </c>
      <c r="G430" s="13">
        <f>ROUND(E430*F430,2)</f>
        <v>775.6</v>
      </c>
    </row>
    <row r="431" spans="1:7" ht="21" x14ac:dyDescent="0.35">
      <c r="A431" s="14"/>
      <c r="B431" s="14"/>
      <c r="C431" s="14"/>
      <c r="D431" s="16" t="s">
        <v>595</v>
      </c>
      <c r="E431" s="14"/>
      <c r="F431" s="14"/>
      <c r="G431" s="14"/>
    </row>
    <row r="432" spans="1:7" x14ac:dyDescent="0.35">
      <c r="A432" s="11" t="s">
        <v>596</v>
      </c>
      <c r="B432" s="11" t="s">
        <v>17</v>
      </c>
      <c r="C432" s="11" t="s">
        <v>25</v>
      </c>
      <c r="D432" s="21" t="s">
        <v>597</v>
      </c>
      <c r="E432" s="12">
        <v>1</v>
      </c>
      <c r="F432" s="12">
        <v>609.19000000000005</v>
      </c>
      <c r="G432" s="13">
        <f>ROUND(E432*F432,2)</f>
        <v>609.19000000000005</v>
      </c>
    </row>
    <row r="433" spans="1:7" ht="21" x14ac:dyDescent="0.35">
      <c r="A433" s="14"/>
      <c r="B433" s="14"/>
      <c r="C433" s="14"/>
      <c r="D433" s="16" t="s">
        <v>598</v>
      </c>
      <c r="E433" s="14"/>
      <c r="F433" s="14"/>
      <c r="G433" s="14"/>
    </row>
    <row r="434" spans="1:7" x14ac:dyDescent="0.35">
      <c r="A434" s="11" t="s">
        <v>599</v>
      </c>
      <c r="B434" s="11" t="s">
        <v>17</v>
      </c>
      <c r="C434" s="11" t="s">
        <v>25</v>
      </c>
      <c r="D434" s="21" t="s">
        <v>600</v>
      </c>
      <c r="E434" s="12">
        <v>1</v>
      </c>
      <c r="F434" s="12">
        <v>123.48</v>
      </c>
      <c r="G434" s="13">
        <f>ROUND(E434*F434,2)</f>
        <v>123.48</v>
      </c>
    </row>
    <row r="435" spans="1:7" ht="21" x14ac:dyDescent="0.35">
      <c r="A435" s="14"/>
      <c r="B435" s="14"/>
      <c r="C435" s="14"/>
      <c r="D435" s="16" t="s">
        <v>601</v>
      </c>
      <c r="E435" s="14"/>
      <c r="F435" s="14"/>
      <c r="G435" s="14"/>
    </row>
    <row r="436" spans="1:7" x14ac:dyDescent="0.35">
      <c r="A436" s="14"/>
      <c r="B436" s="14"/>
      <c r="C436" s="14"/>
      <c r="D436" s="22" t="s">
        <v>602</v>
      </c>
      <c r="E436" s="12">
        <v>1</v>
      </c>
      <c r="F436" s="9">
        <f>G418+G420+G422+G424+G426+G428+G430+G432+G434</f>
        <v>11688.51</v>
      </c>
      <c r="G436" s="9">
        <f>ROUND(F436*E436,2)</f>
        <v>11688.51</v>
      </c>
    </row>
    <row r="437" spans="1:7" ht="1" customHeight="1" x14ac:dyDescent="0.35">
      <c r="A437" s="15"/>
      <c r="B437" s="15"/>
      <c r="C437" s="15"/>
      <c r="D437" s="23"/>
      <c r="E437" s="15"/>
      <c r="F437" s="15"/>
      <c r="G437" s="15"/>
    </row>
    <row r="438" spans="1:7" x14ac:dyDescent="0.35">
      <c r="A438" s="14"/>
      <c r="B438" s="14"/>
      <c r="C438" s="14"/>
      <c r="D438" s="22" t="s">
        <v>603</v>
      </c>
      <c r="E438" s="12">
        <v>1</v>
      </c>
      <c r="F438" s="9">
        <f>G415+G436</f>
        <v>27945.03</v>
      </c>
      <c r="G438" s="9">
        <f>ROUND(F438*E438,2)</f>
        <v>27945.03</v>
      </c>
    </row>
    <row r="439" spans="1:7" ht="1" customHeight="1" x14ac:dyDescent="0.35">
      <c r="A439" s="15"/>
      <c r="B439" s="15"/>
      <c r="C439" s="15"/>
      <c r="D439" s="23"/>
      <c r="E439" s="15"/>
      <c r="F439" s="15"/>
      <c r="G439" s="15"/>
    </row>
    <row r="440" spans="1:7" x14ac:dyDescent="0.35">
      <c r="A440" s="14"/>
      <c r="B440" s="14"/>
      <c r="C440" s="14"/>
      <c r="D440" s="22" t="s">
        <v>604</v>
      </c>
      <c r="E440" s="17">
        <v>1</v>
      </c>
      <c r="F440" s="9">
        <f>G257+G310+G403+G438</f>
        <v>139261.33000000002</v>
      </c>
      <c r="G440" s="9">
        <f>ROUND(F440*E440,2)</f>
        <v>139261.32999999999</v>
      </c>
    </row>
    <row r="441" spans="1:7" ht="1" customHeight="1" x14ac:dyDescent="0.35">
      <c r="A441" s="15"/>
      <c r="B441" s="15"/>
      <c r="C441" s="15"/>
      <c r="D441" s="23"/>
      <c r="E441" s="15"/>
      <c r="F441" s="15"/>
      <c r="G441" s="15"/>
    </row>
    <row r="442" spans="1:7" x14ac:dyDescent="0.35">
      <c r="A442" s="7" t="s">
        <v>605</v>
      </c>
      <c r="B442" s="7" t="s">
        <v>11</v>
      </c>
      <c r="C442" s="7" t="s">
        <v>12</v>
      </c>
      <c r="D442" s="19" t="s">
        <v>606</v>
      </c>
      <c r="E442" s="8">
        <f>E483</f>
        <v>1</v>
      </c>
      <c r="F442" s="9">
        <f>F483</f>
        <v>0</v>
      </c>
      <c r="G442" s="9">
        <f>G483</f>
        <v>0</v>
      </c>
    </row>
    <row r="443" spans="1:7" x14ac:dyDescent="0.35">
      <c r="A443" s="10" t="s">
        <v>607</v>
      </c>
      <c r="B443" s="10" t="s">
        <v>11</v>
      </c>
      <c r="C443" s="10" t="s">
        <v>12</v>
      </c>
      <c r="D443" s="20" t="s">
        <v>608</v>
      </c>
      <c r="E443" s="9">
        <f>E460</f>
        <v>1</v>
      </c>
      <c r="F443" s="9">
        <f>F460</f>
        <v>0</v>
      </c>
      <c r="G443" s="9">
        <f>G460</f>
        <v>0</v>
      </c>
    </row>
    <row r="444" spans="1:7" x14ac:dyDescent="0.35">
      <c r="A444" s="11" t="s">
        <v>609</v>
      </c>
      <c r="B444" s="11" t="s">
        <v>17</v>
      </c>
      <c r="C444" s="11" t="s">
        <v>611</v>
      </c>
      <c r="D444" s="21" t="s">
        <v>610</v>
      </c>
      <c r="E444" s="12">
        <v>0</v>
      </c>
      <c r="F444" s="12">
        <v>0</v>
      </c>
      <c r="G444" s="13">
        <f>ROUND(E444*F444,2)</f>
        <v>0</v>
      </c>
    </row>
    <row r="445" spans="1:7" ht="105" x14ac:dyDescent="0.35">
      <c r="A445" s="14"/>
      <c r="B445" s="14"/>
      <c r="C445" s="14"/>
      <c r="D445" s="16" t="s">
        <v>612</v>
      </c>
      <c r="E445" s="14"/>
      <c r="F445" s="14"/>
      <c r="G445" s="14"/>
    </row>
    <row r="446" spans="1:7" x14ac:dyDescent="0.35">
      <c r="A446" s="11" t="s">
        <v>613</v>
      </c>
      <c r="B446" s="11" t="s">
        <v>17</v>
      </c>
      <c r="C446" s="11" t="s">
        <v>615</v>
      </c>
      <c r="D446" s="21" t="s">
        <v>614</v>
      </c>
      <c r="E446" s="12">
        <v>1</v>
      </c>
      <c r="F446" s="12">
        <v>0</v>
      </c>
      <c r="G446" s="13">
        <f>ROUND(E446*F446,2)</f>
        <v>0</v>
      </c>
    </row>
    <row r="447" spans="1:7" ht="105" x14ac:dyDescent="0.35">
      <c r="A447" s="14"/>
      <c r="B447" s="14"/>
      <c r="C447" s="14"/>
      <c r="D447" s="16" t="s">
        <v>612</v>
      </c>
      <c r="E447" s="14"/>
      <c r="F447" s="14"/>
      <c r="G447" s="14"/>
    </row>
    <row r="448" spans="1:7" x14ac:dyDescent="0.35">
      <c r="A448" s="11" t="s">
        <v>616</v>
      </c>
      <c r="B448" s="11" t="s">
        <v>17</v>
      </c>
      <c r="C448" s="11" t="s">
        <v>615</v>
      </c>
      <c r="D448" s="21" t="s">
        <v>617</v>
      </c>
      <c r="E448" s="12">
        <v>1</v>
      </c>
      <c r="F448" s="12">
        <v>0</v>
      </c>
      <c r="G448" s="13">
        <f>ROUND(E448*F448,2)</f>
        <v>0</v>
      </c>
    </row>
    <row r="449" spans="1:7" ht="105" x14ac:dyDescent="0.35">
      <c r="A449" s="14"/>
      <c r="B449" s="14"/>
      <c r="C449" s="14"/>
      <c r="D449" s="16" t="s">
        <v>612</v>
      </c>
      <c r="E449" s="14"/>
      <c r="F449" s="14"/>
      <c r="G449" s="14"/>
    </row>
    <row r="450" spans="1:7" x14ac:dyDescent="0.35">
      <c r="A450" s="11" t="s">
        <v>618</v>
      </c>
      <c r="B450" s="11" t="s">
        <v>17</v>
      </c>
      <c r="C450" s="11" t="s">
        <v>615</v>
      </c>
      <c r="D450" s="21" t="s">
        <v>619</v>
      </c>
      <c r="E450" s="12">
        <v>1</v>
      </c>
      <c r="F450" s="12">
        <v>0</v>
      </c>
      <c r="G450" s="13">
        <f>ROUND(E450*F450,2)</f>
        <v>0</v>
      </c>
    </row>
    <row r="451" spans="1:7" ht="105" x14ac:dyDescent="0.35">
      <c r="A451" s="14"/>
      <c r="B451" s="14"/>
      <c r="C451" s="14"/>
      <c r="D451" s="16" t="s">
        <v>612</v>
      </c>
      <c r="E451" s="14"/>
      <c r="F451" s="14"/>
      <c r="G451" s="14"/>
    </row>
    <row r="452" spans="1:7" x14ac:dyDescent="0.35">
      <c r="A452" s="11" t="s">
        <v>620</v>
      </c>
      <c r="B452" s="11" t="s">
        <v>17</v>
      </c>
      <c r="C452" s="11" t="s">
        <v>615</v>
      </c>
      <c r="D452" s="21" t="s">
        <v>621</v>
      </c>
      <c r="E452" s="12">
        <v>1</v>
      </c>
      <c r="F452" s="12">
        <v>0</v>
      </c>
      <c r="G452" s="13">
        <f>ROUND(E452*F452,2)</f>
        <v>0</v>
      </c>
    </row>
    <row r="453" spans="1:7" ht="105" x14ac:dyDescent="0.35">
      <c r="A453" s="14"/>
      <c r="B453" s="14"/>
      <c r="C453" s="14"/>
      <c r="D453" s="16" t="s">
        <v>612</v>
      </c>
      <c r="E453" s="14"/>
      <c r="F453" s="14"/>
      <c r="G453" s="14"/>
    </row>
    <row r="454" spans="1:7" x14ac:dyDescent="0.35">
      <c r="A454" s="11" t="s">
        <v>622</v>
      </c>
      <c r="B454" s="11" t="s">
        <v>17</v>
      </c>
      <c r="C454" s="11" t="s">
        <v>615</v>
      </c>
      <c r="D454" s="21" t="s">
        <v>623</v>
      </c>
      <c r="E454" s="12">
        <v>1</v>
      </c>
      <c r="F454" s="12">
        <v>0</v>
      </c>
      <c r="G454" s="13">
        <f>ROUND(E454*F454,2)</f>
        <v>0</v>
      </c>
    </row>
    <row r="455" spans="1:7" ht="105" x14ac:dyDescent="0.35">
      <c r="A455" s="14"/>
      <c r="B455" s="14"/>
      <c r="C455" s="14"/>
      <c r="D455" s="16" t="s">
        <v>612</v>
      </c>
      <c r="E455" s="14"/>
      <c r="F455" s="14"/>
      <c r="G455" s="14"/>
    </row>
    <row r="456" spans="1:7" x14ac:dyDescent="0.35">
      <c r="A456" s="11" t="s">
        <v>624</v>
      </c>
      <c r="B456" s="11" t="s">
        <v>17</v>
      </c>
      <c r="C456" s="11" t="s">
        <v>615</v>
      </c>
      <c r="D456" s="21" t="s">
        <v>625</v>
      </c>
      <c r="E456" s="12">
        <v>1</v>
      </c>
      <c r="F456" s="12">
        <v>0</v>
      </c>
      <c r="G456" s="13">
        <f>ROUND(E456*F456,2)</f>
        <v>0</v>
      </c>
    </row>
    <row r="457" spans="1:7" ht="105" x14ac:dyDescent="0.35">
      <c r="A457" s="14"/>
      <c r="B457" s="14"/>
      <c r="C457" s="14"/>
      <c r="D457" s="16" t="s">
        <v>612</v>
      </c>
      <c r="E457" s="14"/>
      <c r="F457" s="14"/>
      <c r="G457" s="14"/>
    </row>
    <row r="458" spans="1:7" x14ac:dyDescent="0.35">
      <c r="A458" s="11" t="s">
        <v>626</v>
      </c>
      <c r="B458" s="11" t="s">
        <v>17</v>
      </c>
      <c r="C458" s="11" t="s">
        <v>615</v>
      </c>
      <c r="D458" s="21" t="s">
        <v>627</v>
      </c>
      <c r="E458" s="12">
        <v>1</v>
      </c>
      <c r="F458" s="12">
        <v>0</v>
      </c>
      <c r="G458" s="13">
        <f>ROUND(E458*F458,2)</f>
        <v>0</v>
      </c>
    </row>
    <row r="459" spans="1:7" ht="105" x14ac:dyDescent="0.35">
      <c r="A459" s="14"/>
      <c r="B459" s="14"/>
      <c r="C459" s="14"/>
      <c r="D459" s="16" t="s">
        <v>612</v>
      </c>
      <c r="E459" s="14"/>
      <c r="F459" s="14"/>
      <c r="G459" s="14"/>
    </row>
    <row r="460" spans="1:7" x14ac:dyDescent="0.35">
      <c r="A460" s="14"/>
      <c r="B460" s="14"/>
      <c r="C460" s="14"/>
      <c r="D460" s="22" t="s">
        <v>628</v>
      </c>
      <c r="E460" s="12">
        <v>1</v>
      </c>
      <c r="F460" s="9">
        <f>G444+G446+G448+G450+G452+G454+G456+G458</f>
        <v>0</v>
      </c>
      <c r="G460" s="9">
        <f>ROUND(F460*E460,2)</f>
        <v>0</v>
      </c>
    </row>
    <row r="461" spans="1:7" ht="1" customHeight="1" x14ac:dyDescent="0.35">
      <c r="A461" s="15"/>
      <c r="B461" s="15"/>
      <c r="C461" s="15"/>
      <c r="D461" s="23"/>
      <c r="E461" s="15"/>
      <c r="F461" s="15"/>
      <c r="G461" s="15"/>
    </row>
    <row r="462" spans="1:7" x14ac:dyDescent="0.35">
      <c r="A462" s="10" t="s">
        <v>629</v>
      </c>
      <c r="B462" s="10" t="s">
        <v>11</v>
      </c>
      <c r="C462" s="10" t="s">
        <v>12</v>
      </c>
      <c r="D462" s="20" t="s">
        <v>630</v>
      </c>
      <c r="E462" s="9">
        <f>E481</f>
        <v>1</v>
      </c>
      <c r="F462" s="9">
        <f>F481</f>
        <v>0</v>
      </c>
      <c r="G462" s="9">
        <f>G481</f>
        <v>0</v>
      </c>
    </row>
    <row r="463" spans="1:7" x14ac:dyDescent="0.35">
      <c r="A463" s="11" t="s">
        <v>631</v>
      </c>
      <c r="B463" s="11" t="s">
        <v>17</v>
      </c>
      <c r="C463" s="11" t="s">
        <v>25</v>
      </c>
      <c r="D463" s="21" t="s">
        <v>632</v>
      </c>
      <c r="E463" s="12">
        <v>1</v>
      </c>
      <c r="F463" s="12">
        <v>0</v>
      </c>
      <c r="G463" s="13">
        <f>ROUND(E463*F463,2)</f>
        <v>0</v>
      </c>
    </row>
    <row r="464" spans="1:7" ht="42" x14ac:dyDescent="0.35">
      <c r="A464" s="14"/>
      <c r="B464" s="14"/>
      <c r="C464" s="14"/>
      <c r="D464" s="16" t="s">
        <v>633</v>
      </c>
      <c r="E464" s="14"/>
      <c r="F464" s="14"/>
      <c r="G464" s="14"/>
    </row>
    <row r="465" spans="1:7" x14ac:dyDescent="0.35">
      <c r="A465" s="11" t="s">
        <v>634</v>
      </c>
      <c r="B465" s="11" t="s">
        <v>17</v>
      </c>
      <c r="C465" s="11" t="s">
        <v>25</v>
      </c>
      <c r="D465" s="21" t="s">
        <v>635</v>
      </c>
      <c r="E465" s="12">
        <v>2</v>
      </c>
      <c r="F465" s="12">
        <v>0</v>
      </c>
      <c r="G465" s="13">
        <f>ROUND(E465*F465,2)</f>
        <v>0</v>
      </c>
    </row>
    <row r="466" spans="1:7" x14ac:dyDescent="0.35">
      <c r="A466" s="14"/>
      <c r="B466" s="14"/>
      <c r="C466" s="14"/>
      <c r="D466" s="16" t="s">
        <v>636</v>
      </c>
      <c r="E466" s="14"/>
      <c r="F466" s="14"/>
      <c r="G466" s="14"/>
    </row>
    <row r="467" spans="1:7" x14ac:dyDescent="0.35">
      <c r="A467" s="11" t="s">
        <v>637</v>
      </c>
      <c r="B467" s="11" t="s">
        <v>17</v>
      </c>
      <c r="C467" s="11" t="s">
        <v>25</v>
      </c>
      <c r="D467" s="21" t="s">
        <v>638</v>
      </c>
      <c r="E467" s="12">
        <v>1</v>
      </c>
      <c r="F467" s="12">
        <v>0</v>
      </c>
      <c r="G467" s="13">
        <f>ROUND(E467*F467,2)</f>
        <v>0</v>
      </c>
    </row>
    <row r="468" spans="1:7" ht="21" x14ac:dyDescent="0.35">
      <c r="A468" s="14"/>
      <c r="B468" s="14"/>
      <c r="C468" s="14"/>
      <c r="D468" s="16" t="s">
        <v>639</v>
      </c>
      <c r="E468" s="14"/>
      <c r="F468" s="14"/>
      <c r="G468" s="14"/>
    </row>
    <row r="469" spans="1:7" x14ac:dyDescent="0.35">
      <c r="A469" s="11" t="s">
        <v>640</v>
      </c>
      <c r="B469" s="11" t="s">
        <v>17</v>
      </c>
      <c r="C469" s="11" t="s">
        <v>25</v>
      </c>
      <c r="D469" s="21" t="s">
        <v>641</v>
      </c>
      <c r="E469" s="12">
        <v>1</v>
      </c>
      <c r="F469" s="12">
        <v>0</v>
      </c>
      <c r="G469" s="13">
        <f>ROUND(E469*F469,2)</f>
        <v>0</v>
      </c>
    </row>
    <row r="470" spans="1:7" x14ac:dyDescent="0.35">
      <c r="A470" s="14"/>
      <c r="B470" s="14"/>
      <c r="C470" s="14"/>
      <c r="D470" s="16" t="s">
        <v>642</v>
      </c>
      <c r="E470" s="14"/>
      <c r="F470" s="14"/>
      <c r="G470" s="14"/>
    </row>
    <row r="471" spans="1:7" x14ac:dyDescent="0.35">
      <c r="A471" s="11" t="s">
        <v>643</v>
      </c>
      <c r="B471" s="11" t="s">
        <v>17</v>
      </c>
      <c r="C471" s="11" t="s">
        <v>25</v>
      </c>
      <c r="D471" s="21" t="s">
        <v>644</v>
      </c>
      <c r="E471" s="12">
        <v>2</v>
      </c>
      <c r="F471" s="12">
        <v>0</v>
      </c>
      <c r="G471" s="13">
        <f>ROUND(E471*F471,2)</f>
        <v>0</v>
      </c>
    </row>
    <row r="472" spans="1:7" x14ac:dyDescent="0.35">
      <c r="A472" s="14"/>
      <c r="B472" s="14"/>
      <c r="C472" s="14"/>
      <c r="D472" s="16" t="s">
        <v>645</v>
      </c>
      <c r="E472" s="14"/>
      <c r="F472" s="14"/>
      <c r="G472" s="14"/>
    </row>
    <row r="473" spans="1:7" x14ac:dyDescent="0.35">
      <c r="A473" s="11" t="s">
        <v>646</v>
      </c>
      <c r="B473" s="11" t="s">
        <v>17</v>
      </c>
      <c r="C473" s="11" t="s">
        <v>25</v>
      </c>
      <c r="D473" s="21" t="s">
        <v>647</v>
      </c>
      <c r="E473" s="12">
        <v>1</v>
      </c>
      <c r="F473" s="12">
        <v>0</v>
      </c>
      <c r="G473" s="13">
        <f>ROUND(E473*F473,2)</f>
        <v>0</v>
      </c>
    </row>
    <row r="474" spans="1:7" ht="21" x14ac:dyDescent="0.35">
      <c r="A474" s="14"/>
      <c r="B474" s="14"/>
      <c r="C474" s="14"/>
      <c r="D474" s="16" t="s">
        <v>648</v>
      </c>
      <c r="E474" s="14"/>
      <c r="F474" s="14"/>
      <c r="G474" s="14"/>
    </row>
    <row r="475" spans="1:7" x14ac:dyDescent="0.35">
      <c r="A475" s="11" t="s">
        <v>649</v>
      </c>
      <c r="B475" s="11" t="s">
        <v>17</v>
      </c>
      <c r="C475" s="11" t="s">
        <v>25</v>
      </c>
      <c r="D475" s="21" t="s">
        <v>650</v>
      </c>
      <c r="E475" s="12">
        <v>1</v>
      </c>
      <c r="F475" s="12">
        <v>0</v>
      </c>
      <c r="G475" s="13">
        <f>ROUND(E475*F475,2)</f>
        <v>0</v>
      </c>
    </row>
    <row r="476" spans="1:7" ht="31.5" x14ac:dyDescent="0.35">
      <c r="A476" s="14"/>
      <c r="B476" s="14"/>
      <c r="C476" s="14"/>
      <c r="D476" s="16" t="s">
        <v>651</v>
      </c>
      <c r="E476" s="14"/>
      <c r="F476" s="14"/>
      <c r="G476" s="14"/>
    </row>
    <row r="477" spans="1:7" x14ac:dyDescent="0.35">
      <c r="A477" s="11" t="s">
        <v>652</v>
      </c>
      <c r="B477" s="11" t="s">
        <v>17</v>
      </c>
      <c r="C477" s="11" t="s">
        <v>25</v>
      </c>
      <c r="D477" s="21" t="s">
        <v>653</v>
      </c>
      <c r="E477" s="12">
        <v>1</v>
      </c>
      <c r="F477" s="12">
        <v>0</v>
      </c>
      <c r="G477" s="13">
        <f>ROUND(E477*F477,2)</f>
        <v>0</v>
      </c>
    </row>
    <row r="478" spans="1:7" ht="21" x14ac:dyDescent="0.35">
      <c r="A478" s="14"/>
      <c r="B478" s="14"/>
      <c r="C478" s="14"/>
      <c r="D478" s="16" t="s">
        <v>654</v>
      </c>
      <c r="E478" s="14"/>
      <c r="F478" s="14"/>
      <c r="G478" s="14"/>
    </row>
    <row r="479" spans="1:7" x14ac:dyDescent="0.35">
      <c r="A479" s="11" t="s">
        <v>655</v>
      </c>
      <c r="B479" s="11" t="s">
        <v>17</v>
      </c>
      <c r="C479" s="11" t="s">
        <v>25</v>
      </c>
      <c r="D479" s="21" t="s">
        <v>656</v>
      </c>
      <c r="E479" s="12">
        <v>10</v>
      </c>
      <c r="F479" s="12">
        <v>0</v>
      </c>
      <c r="G479" s="13">
        <f>ROUND(E479*F479,2)</f>
        <v>0</v>
      </c>
    </row>
    <row r="480" spans="1:7" ht="21" x14ac:dyDescent="0.35">
      <c r="A480" s="14"/>
      <c r="B480" s="14"/>
      <c r="C480" s="14"/>
      <c r="D480" s="16" t="s">
        <v>657</v>
      </c>
      <c r="E480" s="14"/>
      <c r="F480" s="14"/>
      <c r="G480" s="14"/>
    </row>
    <row r="481" spans="1:7" x14ac:dyDescent="0.35">
      <c r="A481" s="14"/>
      <c r="B481" s="14"/>
      <c r="C481" s="14"/>
      <c r="D481" s="22" t="s">
        <v>658</v>
      </c>
      <c r="E481" s="12">
        <v>1</v>
      </c>
      <c r="F481" s="9">
        <f>G463+G465+G467+G469+G471+G473+G475+G477+G479</f>
        <v>0</v>
      </c>
      <c r="G481" s="9">
        <f>ROUND(F481*E481,2)</f>
        <v>0</v>
      </c>
    </row>
    <row r="482" spans="1:7" ht="1" customHeight="1" x14ac:dyDescent="0.35">
      <c r="A482" s="15"/>
      <c r="B482" s="15"/>
      <c r="C482" s="15"/>
      <c r="D482" s="23"/>
      <c r="E482" s="15"/>
      <c r="F482" s="15"/>
      <c r="G482" s="15"/>
    </row>
    <row r="483" spans="1:7" x14ac:dyDescent="0.35">
      <c r="A483" s="14"/>
      <c r="B483" s="14"/>
      <c r="C483" s="14"/>
      <c r="D483" s="22" t="s">
        <v>659</v>
      </c>
      <c r="E483" s="17">
        <v>1</v>
      </c>
      <c r="F483" s="9">
        <f>G460+G481</f>
        <v>0</v>
      </c>
      <c r="G483" s="9">
        <f>ROUND(F483*E483,2)</f>
        <v>0</v>
      </c>
    </row>
    <row r="484" spans="1:7" ht="1" customHeight="1" x14ac:dyDescent="0.35">
      <c r="A484" s="15"/>
      <c r="B484" s="15"/>
      <c r="C484" s="15"/>
      <c r="D484" s="23"/>
      <c r="E484" s="15"/>
      <c r="F484" s="15"/>
      <c r="G484" s="15"/>
    </row>
    <row r="485" spans="1:7" x14ac:dyDescent="0.35">
      <c r="A485" s="7" t="s">
        <v>660</v>
      </c>
      <c r="B485" s="7" t="s">
        <v>11</v>
      </c>
      <c r="C485" s="7" t="s">
        <v>12</v>
      </c>
      <c r="D485" s="19" t="s">
        <v>661</v>
      </c>
      <c r="E485" s="8">
        <f>E488</f>
        <v>1</v>
      </c>
      <c r="F485" s="9">
        <f>F488</f>
        <v>3500</v>
      </c>
      <c r="G485" s="9">
        <f>G488</f>
        <v>3500</v>
      </c>
    </row>
    <row r="486" spans="1:7" x14ac:dyDescent="0.35">
      <c r="A486" s="11" t="s">
        <v>662</v>
      </c>
      <c r="B486" s="11" t="s">
        <v>17</v>
      </c>
      <c r="C486" s="11" t="s">
        <v>611</v>
      </c>
      <c r="D486" s="21" t="s">
        <v>663</v>
      </c>
      <c r="E486" s="12">
        <v>1</v>
      </c>
      <c r="F486" s="12">
        <v>3500</v>
      </c>
      <c r="G486" s="13">
        <f>ROUND(E486*F486,2)</f>
        <v>3500</v>
      </c>
    </row>
    <row r="487" spans="1:7" x14ac:dyDescent="0.35">
      <c r="A487" s="14"/>
      <c r="B487" s="14"/>
      <c r="C487" s="14"/>
      <c r="D487" s="16" t="s">
        <v>664</v>
      </c>
      <c r="E487" s="14"/>
      <c r="F487" s="14"/>
      <c r="G487" s="14"/>
    </row>
    <row r="488" spans="1:7" x14ac:dyDescent="0.35">
      <c r="A488" s="14"/>
      <c r="B488" s="14"/>
      <c r="C488" s="14"/>
      <c r="D488" s="22" t="s">
        <v>665</v>
      </c>
      <c r="E488" s="17">
        <v>1</v>
      </c>
      <c r="F488" s="9">
        <f>G486</f>
        <v>3500</v>
      </c>
      <c r="G488" s="9">
        <f>ROUND(F488*E488,2)</f>
        <v>3500</v>
      </c>
    </row>
    <row r="489" spans="1:7" ht="1" customHeight="1" x14ac:dyDescent="0.35">
      <c r="A489" s="15"/>
      <c r="B489" s="15"/>
      <c r="C489" s="15"/>
      <c r="D489" s="23"/>
      <c r="E489" s="15"/>
      <c r="F489" s="15"/>
      <c r="G489" s="15"/>
    </row>
    <row r="490" spans="1:7" x14ac:dyDescent="0.35">
      <c r="A490" s="7" t="s">
        <v>666</v>
      </c>
      <c r="B490" s="7" t="s">
        <v>11</v>
      </c>
      <c r="C490" s="7" t="s">
        <v>12</v>
      </c>
      <c r="D490" s="19" t="s">
        <v>667</v>
      </c>
      <c r="E490" s="8">
        <f>E493</f>
        <v>1</v>
      </c>
      <c r="F490" s="9">
        <f>F493</f>
        <v>3750</v>
      </c>
      <c r="G490" s="9">
        <f>G493</f>
        <v>3750</v>
      </c>
    </row>
    <row r="491" spans="1:7" x14ac:dyDescent="0.35">
      <c r="A491" s="11" t="s">
        <v>668</v>
      </c>
      <c r="B491" s="11" t="s">
        <v>17</v>
      </c>
      <c r="C491" s="11" t="s">
        <v>611</v>
      </c>
      <c r="D491" s="21" t="s">
        <v>669</v>
      </c>
      <c r="E491" s="12">
        <v>1</v>
      </c>
      <c r="F491" s="12">
        <v>3750</v>
      </c>
      <c r="G491" s="13">
        <f>ROUND(E491*F491,2)</f>
        <v>3750</v>
      </c>
    </row>
    <row r="492" spans="1:7" ht="63" x14ac:dyDescent="0.35">
      <c r="A492" s="14"/>
      <c r="B492" s="14"/>
      <c r="C492" s="14"/>
      <c r="D492" s="16" t="s">
        <v>670</v>
      </c>
      <c r="E492" s="14"/>
      <c r="F492" s="14"/>
      <c r="G492" s="14"/>
    </row>
    <row r="493" spans="1:7" x14ac:dyDescent="0.35">
      <c r="A493" s="14"/>
      <c r="B493" s="14"/>
      <c r="C493" s="14"/>
      <c r="D493" s="22" t="s">
        <v>671</v>
      </c>
      <c r="E493" s="17">
        <v>1</v>
      </c>
      <c r="F493" s="9">
        <f>G491</f>
        <v>3750</v>
      </c>
      <c r="G493" s="9">
        <f>ROUND(F493*E493,2)</f>
        <v>3750</v>
      </c>
    </row>
    <row r="494" spans="1:7" ht="1" customHeight="1" x14ac:dyDescent="0.35">
      <c r="A494" s="15"/>
      <c r="B494" s="15"/>
      <c r="C494" s="15"/>
      <c r="D494" s="23"/>
      <c r="E494" s="15"/>
      <c r="F494" s="15"/>
      <c r="G494" s="15"/>
    </row>
    <row r="495" spans="1:7" x14ac:dyDescent="0.35">
      <c r="A495" s="14"/>
      <c r="B495" s="14"/>
      <c r="C495" s="14"/>
      <c r="D495" s="22" t="s">
        <v>672</v>
      </c>
      <c r="E495" s="17">
        <v>1</v>
      </c>
      <c r="F495" s="9">
        <f>G199+G440+G483+G488+G493</f>
        <v>318814.53999999998</v>
      </c>
      <c r="G495" s="9">
        <f>ROUND(F495*E495,2)</f>
        <v>318814.53999999998</v>
      </c>
    </row>
    <row r="496" spans="1:7" x14ac:dyDescent="0.35">
      <c r="A496" s="14"/>
      <c r="B496" s="14"/>
      <c r="C496" s="14"/>
      <c r="D496" s="16"/>
      <c r="E496" s="14"/>
      <c r="F496" s="14"/>
      <c r="G496" s="14"/>
    </row>
  </sheetData>
  <dataValidations count="1">
    <dataValidation type="list" allowBlank="1" showInputMessage="1" showErrorMessage="1" sqref="B4:B496" xr:uid="{ABB5D93A-FEE4-4567-A965-F1020D925CD5}">
      <formula1>"Capítulo,Partida,Mano de obra,Maquinaria,Material,Otros,"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Ángel  Machuca Luque</dc:creator>
  <cp:lastModifiedBy>Rafael Ángel  Machuca Luque</cp:lastModifiedBy>
  <dcterms:created xsi:type="dcterms:W3CDTF">2026-01-20T20:03:59Z</dcterms:created>
  <dcterms:modified xsi:type="dcterms:W3CDTF">2026-01-20T20:06:16Z</dcterms:modified>
</cp:coreProperties>
</file>