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synergym-my.sharepoint.com/personal/zoilo_espana_synergym_es/Documents/Open/2026/10º Andujar/03 Proyecto/Proy Ejecucion/0 Inicial/02 con Hitachi/04 Mediciones Obra/"/>
    </mc:Choice>
  </mc:AlternateContent>
  <xr:revisionPtr revIDLastSave="0" documentId="8_{03992611-3C87-4711-81A8-A946F8CAB845}" xr6:coauthVersionLast="47" xr6:coauthVersionMax="47" xr10:uidLastSave="{00000000-0000-0000-0000-000000000000}"/>
  <bookViews>
    <workbookView xWindow="31875" yWindow="3240" windowWidth="21600" windowHeight="11835" xr2:uid="{57F75FD7-0EF7-4669-A0DF-8107EAD1C64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1" i="1" l="1"/>
  <c r="F711" i="1"/>
  <c r="G706" i="1"/>
  <c r="G709" i="1"/>
  <c r="E706" i="1"/>
  <c r="F706" i="1"/>
  <c r="F709" i="1"/>
  <c r="G707" i="1"/>
  <c r="G701" i="1"/>
  <c r="G704" i="1"/>
  <c r="E701" i="1"/>
  <c r="F701" i="1"/>
  <c r="F704" i="1"/>
  <c r="G702" i="1"/>
  <c r="G658" i="1"/>
  <c r="G699" i="1"/>
  <c r="E658" i="1"/>
  <c r="F658" i="1"/>
  <c r="F699" i="1"/>
  <c r="G697" i="1"/>
  <c r="G695" i="1"/>
  <c r="G693" i="1"/>
  <c r="G691" i="1"/>
  <c r="G689" i="1"/>
  <c r="G687" i="1"/>
  <c r="G685" i="1"/>
  <c r="G683" i="1"/>
  <c r="G681" i="1"/>
  <c r="G679" i="1"/>
  <c r="G677" i="1"/>
  <c r="G675" i="1"/>
  <c r="G673" i="1"/>
  <c r="G671" i="1"/>
  <c r="G669" i="1"/>
  <c r="G667" i="1"/>
  <c r="G665" i="1"/>
  <c r="G663" i="1"/>
  <c r="G661" i="1"/>
  <c r="G659" i="1"/>
  <c r="G578" i="1"/>
  <c r="G656" i="1"/>
  <c r="E578" i="1"/>
  <c r="F578" i="1"/>
  <c r="F656" i="1"/>
  <c r="G627" i="1"/>
  <c r="G654" i="1"/>
  <c r="E627" i="1"/>
  <c r="F627" i="1"/>
  <c r="F654" i="1"/>
  <c r="G652" i="1"/>
  <c r="G650" i="1"/>
  <c r="G648" i="1"/>
  <c r="G646" i="1"/>
  <c r="G644" i="1"/>
  <c r="G642" i="1"/>
  <c r="G640" i="1"/>
  <c r="G638" i="1"/>
  <c r="G636" i="1"/>
  <c r="G634" i="1"/>
  <c r="G632" i="1"/>
  <c r="G630" i="1"/>
  <c r="G628" i="1"/>
  <c r="G616" i="1"/>
  <c r="G625" i="1"/>
  <c r="E616" i="1"/>
  <c r="F616" i="1"/>
  <c r="F625" i="1"/>
  <c r="G623" i="1"/>
  <c r="G621" i="1"/>
  <c r="G619" i="1"/>
  <c r="G617" i="1"/>
  <c r="G579" i="1"/>
  <c r="G614" i="1"/>
  <c r="E579" i="1"/>
  <c r="F579" i="1"/>
  <c r="F614" i="1"/>
  <c r="G612" i="1"/>
  <c r="G610" i="1"/>
  <c r="G608" i="1"/>
  <c r="G606" i="1"/>
  <c r="G604" i="1"/>
  <c r="G602" i="1"/>
  <c r="G600" i="1"/>
  <c r="G598" i="1"/>
  <c r="G596" i="1"/>
  <c r="G594" i="1"/>
  <c r="G592" i="1"/>
  <c r="G590" i="1"/>
  <c r="G588" i="1"/>
  <c r="G586" i="1"/>
  <c r="G584" i="1"/>
  <c r="G582" i="1"/>
  <c r="G580" i="1"/>
  <c r="G460" i="1"/>
  <c r="G576" i="1"/>
  <c r="E460" i="1"/>
  <c r="F460" i="1"/>
  <c r="F576" i="1"/>
  <c r="G561" i="1"/>
  <c r="G574" i="1"/>
  <c r="E561" i="1"/>
  <c r="F561" i="1"/>
  <c r="F574" i="1"/>
  <c r="G572" i="1"/>
  <c r="G570" i="1"/>
  <c r="G568" i="1"/>
  <c r="G566" i="1"/>
  <c r="G564" i="1"/>
  <c r="G562" i="1"/>
  <c r="G542" i="1"/>
  <c r="G559" i="1"/>
  <c r="E542" i="1"/>
  <c r="F542" i="1"/>
  <c r="F559" i="1"/>
  <c r="G557" i="1"/>
  <c r="G555" i="1"/>
  <c r="G553" i="1"/>
  <c r="G551" i="1"/>
  <c r="G549" i="1"/>
  <c r="G547" i="1"/>
  <c r="G545" i="1"/>
  <c r="G543" i="1"/>
  <c r="G508" i="1"/>
  <c r="G540" i="1"/>
  <c r="E508" i="1"/>
  <c r="F508" i="1"/>
  <c r="F540" i="1"/>
  <c r="G538" i="1"/>
  <c r="G536" i="1"/>
  <c r="G534" i="1"/>
  <c r="G532" i="1"/>
  <c r="G530" i="1"/>
  <c r="G528" i="1"/>
  <c r="G526" i="1"/>
  <c r="G524" i="1"/>
  <c r="G522" i="1"/>
  <c r="G520" i="1"/>
  <c r="G518" i="1"/>
  <c r="G516" i="1"/>
  <c r="G514" i="1"/>
  <c r="G512" i="1"/>
  <c r="G510" i="1"/>
  <c r="G461" i="1"/>
  <c r="G506" i="1"/>
  <c r="E461" i="1"/>
  <c r="F461" i="1"/>
  <c r="F506" i="1"/>
  <c r="G504" i="1"/>
  <c r="G502" i="1"/>
  <c r="G500" i="1"/>
  <c r="G498" i="1"/>
  <c r="G496" i="1"/>
  <c r="G494" i="1"/>
  <c r="G492" i="1"/>
  <c r="G490" i="1"/>
  <c r="G488" i="1"/>
  <c r="G486" i="1"/>
  <c r="G484" i="1"/>
  <c r="G482" i="1"/>
  <c r="G480" i="1"/>
  <c r="G478" i="1"/>
  <c r="G476" i="1"/>
  <c r="G474" i="1"/>
  <c r="G472" i="1"/>
  <c r="G470" i="1"/>
  <c r="G468" i="1"/>
  <c r="G466" i="1"/>
  <c r="G464" i="1"/>
  <c r="G462" i="1"/>
  <c r="G311" i="1"/>
  <c r="G458" i="1"/>
  <c r="E311" i="1"/>
  <c r="F311" i="1"/>
  <c r="F458" i="1"/>
  <c r="G417" i="1"/>
  <c r="G456" i="1"/>
  <c r="E417" i="1"/>
  <c r="F417" i="1"/>
  <c r="F456" i="1"/>
  <c r="G454" i="1"/>
  <c r="G452" i="1"/>
  <c r="G450" i="1"/>
  <c r="G448" i="1"/>
  <c r="G446" i="1"/>
  <c r="G444" i="1"/>
  <c r="G442" i="1"/>
  <c r="G440" i="1"/>
  <c r="G438" i="1"/>
  <c r="G436" i="1"/>
  <c r="G434" i="1"/>
  <c r="G432" i="1"/>
  <c r="G430" i="1"/>
  <c r="G428" i="1"/>
  <c r="G426" i="1"/>
  <c r="G424" i="1"/>
  <c r="G422" i="1"/>
  <c r="G420" i="1"/>
  <c r="G418" i="1"/>
  <c r="G372" i="1"/>
  <c r="G415" i="1"/>
  <c r="E372" i="1"/>
  <c r="F372" i="1"/>
  <c r="F415" i="1"/>
  <c r="G413" i="1"/>
  <c r="G411" i="1"/>
  <c r="G409" i="1"/>
  <c r="G407" i="1"/>
  <c r="G405" i="1"/>
  <c r="G403" i="1"/>
  <c r="G401" i="1"/>
  <c r="G399" i="1"/>
  <c r="G397" i="1"/>
  <c r="G395" i="1"/>
  <c r="G393" i="1"/>
  <c r="G391" i="1"/>
  <c r="G389" i="1"/>
  <c r="G387" i="1"/>
  <c r="G385" i="1"/>
  <c r="G383" i="1"/>
  <c r="G381" i="1"/>
  <c r="G379" i="1"/>
  <c r="G377" i="1"/>
  <c r="G375" i="1"/>
  <c r="G373" i="1"/>
  <c r="G355" i="1"/>
  <c r="G370" i="1"/>
  <c r="E355" i="1"/>
  <c r="F355" i="1"/>
  <c r="F370" i="1"/>
  <c r="G368" i="1"/>
  <c r="G366" i="1"/>
  <c r="G364" i="1"/>
  <c r="G362" i="1"/>
  <c r="G360" i="1"/>
  <c r="G358" i="1"/>
  <c r="G356" i="1"/>
  <c r="G312" i="1"/>
  <c r="G353" i="1"/>
  <c r="E312" i="1"/>
  <c r="F312" i="1"/>
  <c r="F353" i="1"/>
  <c r="G351" i="1"/>
  <c r="G349" i="1"/>
  <c r="G347" i="1"/>
  <c r="G345" i="1"/>
  <c r="G343" i="1"/>
  <c r="G341" i="1"/>
  <c r="G339" i="1"/>
  <c r="G337" i="1"/>
  <c r="G335" i="1"/>
  <c r="G333" i="1"/>
  <c r="G331" i="1"/>
  <c r="G329" i="1"/>
  <c r="G327" i="1"/>
  <c r="G325" i="1"/>
  <c r="G323" i="1"/>
  <c r="G321" i="1"/>
  <c r="G319" i="1"/>
  <c r="G317" i="1"/>
  <c r="G315" i="1"/>
  <c r="G313" i="1"/>
  <c r="G268" i="1"/>
  <c r="G309" i="1"/>
  <c r="E268" i="1"/>
  <c r="F268" i="1"/>
  <c r="F309" i="1"/>
  <c r="G307" i="1"/>
  <c r="G305" i="1"/>
  <c r="G303" i="1"/>
  <c r="G301" i="1"/>
  <c r="G299" i="1"/>
  <c r="G297" i="1"/>
  <c r="G295" i="1"/>
  <c r="G293" i="1"/>
  <c r="G291" i="1"/>
  <c r="G289" i="1"/>
  <c r="G287" i="1"/>
  <c r="G285" i="1"/>
  <c r="G283" i="1"/>
  <c r="G281" i="1"/>
  <c r="G279" i="1"/>
  <c r="G277" i="1"/>
  <c r="G275" i="1"/>
  <c r="G273" i="1"/>
  <c r="G271" i="1"/>
  <c r="G269" i="1"/>
  <c r="G231" i="1"/>
  <c r="G266" i="1"/>
  <c r="E231" i="1"/>
  <c r="F231" i="1"/>
  <c r="F266" i="1"/>
  <c r="G264" i="1"/>
  <c r="G262" i="1"/>
  <c r="G260" i="1"/>
  <c r="G258" i="1"/>
  <c r="G256" i="1"/>
  <c r="G254" i="1"/>
  <c r="G252" i="1"/>
  <c r="G250" i="1"/>
  <c r="G248" i="1"/>
  <c r="G246" i="1"/>
  <c r="G244" i="1"/>
  <c r="G242" i="1"/>
  <c r="G240" i="1"/>
  <c r="G238" i="1"/>
  <c r="G236" i="1"/>
  <c r="G234" i="1"/>
  <c r="G232" i="1"/>
  <c r="G202" i="1"/>
  <c r="G229" i="1"/>
  <c r="E202" i="1"/>
  <c r="F202" i="1"/>
  <c r="F229" i="1"/>
  <c r="G227" i="1"/>
  <c r="G225" i="1"/>
  <c r="G223" i="1"/>
  <c r="G221" i="1"/>
  <c r="G219" i="1"/>
  <c r="G217" i="1"/>
  <c r="G215" i="1"/>
  <c r="G213" i="1"/>
  <c r="G211" i="1"/>
  <c r="G209" i="1"/>
  <c r="G207" i="1"/>
  <c r="G205" i="1"/>
  <c r="G203" i="1"/>
  <c r="G169" i="1"/>
  <c r="G200" i="1"/>
  <c r="E169" i="1"/>
  <c r="F169" i="1"/>
  <c r="F200" i="1"/>
  <c r="G198" i="1"/>
  <c r="G196" i="1"/>
  <c r="G194" i="1"/>
  <c r="G192" i="1"/>
  <c r="G190" i="1"/>
  <c r="G188" i="1"/>
  <c r="G186" i="1"/>
  <c r="G184" i="1"/>
  <c r="G182" i="1"/>
  <c r="G180" i="1"/>
  <c r="G178" i="1"/>
  <c r="G176" i="1"/>
  <c r="G174" i="1"/>
  <c r="G172" i="1"/>
  <c r="G170" i="1"/>
  <c r="G140" i="1"/>
  <c r="G167" i="1"/>
  <c r="E140" i="1"/>
  <c r="F140" i="1"/>
  <c r="F167" i="1"/>
  <c r="G165" i="1"/>
  <c r="G163" i="1"/>
  <c r="G161" i="1"/>
  <c r="G159" i="1"/>
  <c r="G157" i="1"/>
  <c r="G155" i="1"/>
  <c r="G153" i="1"/>
  <c r="G151" i="1"/>
  <c r="G149" i="1"/>
  <c r="G147" i="1"/>
  <c r="G145" i="1"/>
  <c r="G143" i="1"/>
  <c r="G141" i="1"/>
  <c r="G52" i="1"/>
  <c r="G138" i="1"/>
  <c r="E52" i="1"/>
  <c r="F52" i="1"/>
  <c r="F138" i="1"/>
  <c r="G87" i="1"/>
  <c r="G136" i="1"/>
  <c r="E87" i="1"/>
  <c r="F87" i="1"/>
  <c r="F136" i="1"/>
  <c r="G134" i="1"/>
  <c r="G132" i="1"/>
  <c r="G130" i="1"/>
  <c r="G128" i="1"/>
  <c r="G126" i="1"/>
  <c r="G124" i="1"/>
  <c r="G122" i="1"/>
  <c r="G120" i="1"/>
  <c r="G118" i="1"/>
  <c r="G116" i="1"/>
  <c r="G114" i="1"/>
  <c r="G112" i="1"/>
  <c r="G110" i="1"/>
  <c r="G108" i="1"/>
  <c r="G106" i="1"/>
  <c r="G104" i="1"/>
  <c r="G102" i="1"/>
  <c r="G100" i="1"/>
  <c r="G98" i="1"/>
  <c r="G96" i="1"/>
  <c r="G94" i="1"/>
  <c r="G92" i="1"/>
  <c r="G90" i="1"/>
  <c r="G88" i="1"/>
  <c r="G70" i="1"/>
  <c r="G85" i="1"/>
  <c r="E70" i="1"/>
  <c r="F70" i="1"/>
  <c r="F85" i="1"/>
  <c r="G83" i="1"/>
  <c r="G81" i="1"/>
  <c r="G79" i="1"/>
  <c r="G77" i="1"/>
  <c r="G75" i="1"/>
  <c r="G73" i="1"/>
  <c r="G71" i="1"/>
  <c r="G63" i="1"/>
  <c r="G68" i="1"/>
  <c r="E63" i="1"/>
  <c r="F63" i="1"/>
  <c r="F68" i="1"/>
  <c r="G66" i="1"/>
  <c r="G64" i="1"/>
  <c r="G54" i="1"/>
  <c r="G61" i="1"/>
  <c r="E54" i="1"/>
  <c r="F54" i="1"/>
  <c r="F61" i="1"/>
  <c r="G59" i="1"/>
  <c r="G57" i="1"/>
  <c r="G55" i="1"/>
  <c r="G36" i="1"/>
  <c r="G50" i="1"/>
  <c r="E36" i="1"/>
  <c r="F36" i="1"/>
  <c r="F50" i="1"/>
  <c r="G48" i="1"/>
  <c r="G46" i="1"/>
  <c r="G44" i="1"/>
  <c r="G42" i="1"/>
  <c r="G40" i="1"/>
  <c r="G38" i="1"/>
  <c r="G4" i="1"/>
  <c r="G34" i="1"/>
  <c r="E4" i="1"/>
  <c r="F4" i="1"/>
  <c r="F34" i="1"/>
  <c r="G29" i="1"/>
  <c r="G32" i="1"/>
  <c r="E29" i="1"/>
  <c r="F29" i="1"/>
  <c r="F32" i="1"/>
  <c r="G30" i="1"/>
  <c r="G18" i="1"/>
  <c r="G27" i="1"/>
  <c r="E18" i="1"/>
  <c r="F18" i="1"/>
  <c r="F27" i="1"/>
  <c r="G25" i="1"/>
  <c r="G23" i="1"/>
  <c r="G21" i="1"/>
  <c r="G19" i="1"/>
  <c r="G11" i="1"/>
  <c r="G16" i="1"/>
  <c r="E11" i="1"/>
  <c r="F11" i="1"/>
  <c r="F16" i="1"/>
  <c r="G14" i="1"/>
  <c r="G12" i="1"/>
  <c r="G6" i="1"/>
  <c r="G9" i="1"/>
  <c r="E6" i="1"/>
  <c r="F6" i="1"/>
  <c r="F9" i="1"/>
  <c r="G7" i="1"/>
</calcChain>
</file>

<file path=xl/sharedStrings.xml><?xml version="1.0" encoding="utf-8"?>
<sst xmlns="http://schemas.openxmlformats.org/spreadsheetml/2006/main" count="1685" uniqueCount="1022">
  <si>
    <t/>
  </si>
  <si>
    <t>Presupuesto</t>
  </si>
  <si>
    <t>Código</t>
  </si>
  <si>
    <t>Resumen</t>
  </si>
  <si>
    <t>ImpPres</t>
  </si>
  <si>
    <t>Nat</t>
  </si>
  <si>
    <t>Ud</t>
  </si>
  <si>
    <t>CanPres</t>
  </si>
  <si>
    <t>PrPres</t>
  </si>
  <si>
    <t xml:space="preserve">SG01         </t>
  </si>
  <si>
    <t>Demoliciones y trabajos previos</t>
  </si>
  <si>
    <t>Capítulo</t>
  </si>
  <si>
    <t xml:space="preserve">SG0101       </t>
  </si>
  <si>
    <t>Demolición Fachada</t>
  </si>
  <si>
    <t xml:space="preserve">01015        </t>
  </si>
  <si>
    <t>Apertura de hueco en hoja exterior de fachada, fábrica revestida</t>
  </si>
  <si>
    <t>Partida</t>
  </si>
  <si>
    <t>m²</t>
  </si>
  <si>
    <t xml:space="preserve">Apertura de hueco para posterior colocación de la carpintería, en hoja exterior de cerramiento de fachada, de fábrica revestida, formada por ladrillo cerámico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Incluso dintel. Se medirá la superficie realmente demolida a cara interior del hueco según especificaciones del Proyecto.
</t>
  </si>
  <si>
    <t>SG0101</t>
  </si>
  <si>
    <t xml:space="preserve">SG0103       </t>
  </si>
  <si>
    <t>Demolición Albañilería</t>
  </si>
  <si>
    <t xml:space="preserve">01031AA      </t>
  </si>
  <si>
    <t>Demolición de muro de hormigón armado</t>
  </si>
  <si>
    <t>m³</t>
  </si>
  <si>
    <t xml:space="preserve">Demolición de muro de hormigón armado, con medios manuales, martillo neumático y equipo de oxicorte, y carga manual sobre camión o contenedor.  Se medirá la superficie realmente demolida según especificaciones del Proyecto.
</t>
  </si>
  <si>
    <t xml:space="preserve">01041B       </t>
  </si>
  <si>
    <t>Desmontaje de puerta de acero</t>
  </si>
  <si>
    <t xml:space="preserve">Demolición selectiva con medios manuales de puerta de acero. El precio incluye el desmontaje de los galces, de los tapajuntas y de los herrajes y de premarco. Se medirá la superficie realmente desmontada según especificaciones del Proyecto.
</t>
  </si>
  <si>
    <t>SG0103</t>
  </si>
  <si>
    <t xml:space="preserve">SG0104       </t>
  </si>
  <si>
    <t>Demolición Varios</t>
  </si>
  <si>
    <t xml:space="preserve">01023        </t>
  </si>
  <si>
    <t>Cierre provisional de obra</t>
  </si>
  <si>
    <t>ud</t>
  </si>
  <si>
    <t xml:space="preserve">Suministro y colocación de cierre provisional de acceso a la obra. Se incluye la demolición del cierre actual, si este no supone un cierre seguro de la obra o si las dimensiones del mismo no son las necesarias para el acceso de personal y materiales, el suministro y posterior retirada del cierre, la ejecución de fábrica de ladrillo para fijación del cerramiento y la posterior reparación del paramento para que quede en las condiciones de la fachada según especificaciones del proyecto. Medida la unidad del trabajo completamente ejecutado, garantizando la seguridad de acceso a obra y su debido cierre cuando no haya personal trabajando.
</t>
  </si>
  <si>
    <t xml:space="preserve">E640         </t>
  </si>
  <si>
    <t>Limpieza y sellado de juntas de construcción</t>
  </si>
  <si>
    <t>m</t>
  </si>
  <si>
    <t xml:space="preserve">Limpieza y sellado de junta de construcción horizontal y/o vertical en estructura, con una anchura media de junta de 10 cm y una profundidad media de 150 mm, para protección pasiva contra incendios y garantizar la resistencia al fuego EI 120, según UNE-EN 1366-4, con espuma intumescente. Incluso medios de limpieza realizada con equipo mecánico antes y después de la colocación de los inyectores y del sellado de las juntas. Medida la longitud total ejecutada para asegurar la resistencia al fuego indicada en el proyecto.
</t>
  </si>
  <si>
    <t xml:space="preserve">12033        </t>
  </si>
  <si>
    <t>Sellado de penetraciones: manguito cortafuego</t>
  </si>
  <si>
    <t>u</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</si>
  <si>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</si>
  <si>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 xml:space="preserve">PC.02.1      </t>
  </si>
  <si>
    <t>Sellado de huecos forjado superior</t>
  </si>
  <si>
    <t xml:space="preserve">Aplicación de espuma ignífuga proyectada sobre malla perforada fijada al forjado para cierre de hueco de instalación de forjado. La partida incluye suministro de materiales, mano de obra y medios auxiliares.
</t>
  </si>
  <si>
    <t>SG0104</t>
  </si>
  <si>
    <t xml:space="preserve">SG0105       </t>
  </si>
  <si>
    <t>Instalaciones</t>
  </si>
  <si>
    <t xml:space="preserve">01057        </t>
  </si>
  <si>
    <t>Desmontaje de instalación de climatización y ventilación</t>
  </si>
  <si>
    <t>PA</t>
  </si>
  <si>
    <t xml:space="preserve">Desmontaje de la instalación de climatización y ventilación existente, incluso en fachada y cubierta, con medios manuales, y carga manual sobre camión o contenedor. Incluyendo equipos, conductos, rejillas y cualquier otro elemento de la instalación. Medida la partida al alza según especificaciones de Proyecto.
</t>
  </si>
  <si>
    <t>SG0105</t>
  </si>
  <si>
    <t>SG01</t>
  </si>
  <si>
    <t xml:space="preserve">SG02         </t>
  </si>
  <si>
    <t>Estructuras</t>
  </si>
  <si>
    <t xml:space="preserve">020267       </t>
  </si>
  <si>
    <t>Acero perfiles laminados en caliente en vigas de unión soldada</t>
  </si>
  <si>
    <t>kg</t>
  </si>
  <si>
    <t xml:space="preserve">Acero en perfiles laminados en caliente S 275 JR, mediante unión soldada, incluso corte y elaboración, montaje, lijado, capa de imprimación antioxidante y p.p. de soldadura, previa limpieza de bordes, pletinas, casquillos y piezas especiales; construido según NCSR-02, CTE. Medido en peso nominal.
</t>
  </si>
  <si>
    <t xml:space="preserve">020268B      </t>
  </si>
  <si>
    <t>Acero S275 JR en placa de anclaje</t>
  </si>
  <si>
    <t xml:space="preserve">Acero S 275 JR en placa de anclaje mediante mortero 51 de retracción ligeramente expansivo tipo SIKAGROUT 213 y pernos de diámetro y longitud según medidas según proyecto con adhesivo SIKA AnchorFix 3030, con doble tuercas y arandelas acero 6.8, incluso corte elaboración y montaje, capa de imprimación antioxidante y p.p. de elementos de unión y ayudas de albañilería; construido según NCSR-02, Código Estructuraly CTE. Medido en peso nominal. Según especificaciones y detalle de proyecto.
</t>
  </si>
  <si>
    <t xml:space="preserve">020269       </t>
  </si>
  <si>
    <t>Bancada de tramex para instalaciones</t>
  </si>
  <si>
    <t xml:space="preserve">Bancada metalica para apoyo de bombas de calor y unidades exteriores de climatización, realizada mediante rejilla electrosoldada formada por pletina de acero galvanizado, de 30x2 mm, formando cuadrícula de 30x30 mm y bastidor con uniones electrosoldadas. Incluso p/p de patas de agarre de 500 mm de altura. Elaboración y fijado en obra mediante atornillado en obra con tornillos de acero, sylomer en los apoyos y ajuste final en obra. Medida la superficie realmente ejecutada.
</t>
  </si>
  <si>
    <t xml:space="preserve">BANDAIGNIF   </t>
  </si>
  <si>
    <t>Banda de protección ignífuga EI60</t>
  </si>
  <si>
    <t>ml</t>
  </si>
  <si>
    <t xml:space="preserve">Formación de protección pasiva contra incendios de estructura metálica mediante colocación de malla soporte del proyectado y proyección neumática de mortero ignífugo, reacción al fuego clase A1, compuesto de cemento en combinación con perlita o vermiculita formando un recubrimiento incombustible, hasta conseguir una resistencia al fuego de 60 minutos, en una franja mínima de 50cm en proyección horizontal, con un espesor mínimo de 11 mm. Incluso p/p de maquinaria de proyección, protección de paramentos, carpinterías y otros elementos colindantes, y limpieza. Se aportará documentación técnica de los materiales y certificado de la proyección.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</si>
  <si>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05026190     </t>
  </si>
  <si>
    <t>Protección estructura mortero ignífugo R90</t>
  </si>
  <si>
    <t xml:space="preserve">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90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</si>
  <si>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050261120    </t>
  </si>
  <si>
    <t>Protección estructura mortero ignífugo R120</t>
  </si>
  <si>
    <t xml:space="preserve">Formación de protección pasiva contra incendios de estructura, mediante proyección neumática de mortero ignífugo, reacción al fuego clase A1, según R.D. 110/2008, compuesto de cemento en combinación con perlita o vermiculita, hasta formar un espesor mínimo para conseguir una resistencia al fuego de 120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</si>
  <si>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SG02</t>
  </si>
  <si>
    <t xml:space="preserve">SG03         </t>
  </si>
  <si>
    <t>Albañileria</t>
  </si>
  <si>
    <t xml:space="preserve">C03.3        </t>
  </si>
  <si>
    <t>Techos</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</si>
  <si>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</si>
  <si>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</si>
  <si>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</si>
  <si>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 xml:space="preserve">0334415F     </t>
  </si>
  <si>
    <t>Falso techo continuo de placas de yeso laminado EI120</t>
  </si>
  <si>
    <t xml:space="preserve">Falso techo continuo de placas de yeso laminado (PYL) con resistencia al fuego EI-120, formado por 4 placas de yeso laminado resitentes al fuego y altas temperaturas (Tipo F según UNE EN 520) de 15 mm de espesor cada una,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B60 de AMC mecanocaucho (2,1 ud/m2). Totalmente terminado para acabado mínimo Nivel Q2, listo para imprimar, revestir, pintar o decorar; i/p.p. de tratamiento de juntas, anclajes, suspensiones, cuelgues, tornillería, juntas de estanqueidad y medios auxiliares. Conforme a normativa ATEDY. Materiales con marcado CE y DdP (Declaración de prestaciones) según Reglamento (UE) 305/2011. Incluído certificado de resistencia al fuego.
</t>
  </si>
  <si>
    <t xml:space="preserve">0331415F     </t>
  </si>
  <si>
    <t>Tabica para falso techo EI120</t>
  </si>
  <si>
    <t xml:space="preserve">Tabica realizada con placa de yeso laminado estándar (Tipo F según UNE EN 520), de 15 mm de espesor, para falsos techos desmontables o continuos, de hasta 30 cm de ancho, colocado sobre una estructura oculta de acero galvanizado, formada por perfiles T/C de 47 mm cada 40 cm y perfilería. Totalmente terminada; i/p.p. de replanteo, accesorios de fijación, nivelación y tratamiento de juntas. Conforme normas ATEDY y NTE-RTC. Medida en su longitud. Placas de yeso laminado, pasta de juntas, accesorios de fijación y perfilería con marcado CE y DdP (Declaración de prestaciones) según Reglamento Europeo (UE) 305/2011.
</t>
  </si>
  <si>
    <t>C03.3</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</si>
  <si>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</si>
  <si>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</si>
  <si>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</si>
  <si>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</si>
  <si>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</si>
  <si>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 xml:space="preserve">03105        </t>
  </si>
  <si>
    <t>Cerramiento e=11,5 cm ladrillo cerámico perforado</t>
  </si>
  <si>
    <t xml:space="preserve">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</si>
  <si>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C03.1</t>
  </si>
  <si>
    <t xml:space="preserve">C03.2        </t>
  </si>
  <si>
    <t>Placas de yeso (paredes)</t>
  </si>
  <si>
    <t xml:space="preserve">0321C4NA     </t>
  </si>
  <si>
    <t>Tabique sencillo (15+70+15)/400 (2N disp C) c/aislamiento</t>
  </si>
  <si>
    <t xml:space="preserve">Tabique sencillo (15+70+15)/400 (70) LM, con placas de yeso laminado, con amortiguadores EP 500 + SYLOMER, detalle según estudio acústico, para apoyo sobre suelo y encuentro con techo, formado por una estructura simple, con disposición C de los montantes; aislamiento acústico mediante panel semirrígido de lana mineral, espesor 70 mm, en el alma; 78 mm de espesor total.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</si>
  <si>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0321C6WB     </t>
  </si>
  <si>
    <t>Tabique sencillo (15+70+15)/600 (2W disp C)</t>
  </si>
  <si>
    <t xml:space="preserve">Tabique sencillo (15+70+15)/600 (70) - (2 hidrofugado),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incluso tablero de refuerzo DM, según indicaciones de plano.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</si>
  <si>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0321C4NB     </t>
  </si>
  <si>
    <t>Tabique sencillo (15+70+15)/400 (2N disp C)</t>
  </si>
  <si>
    <t xml:space="preserve">Tabique sencillo (15+70+15)/600 (70),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</si>
  <si>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03259C6N     </t>
  </si>
  <si>
    <t>Trasdosado autoportante placa yeso 15 (1N disp C) con maestras</t>
  </si>
  <si>
    <t xml:space="preserve">Trasdosado autoportante, realizado con placa de yeso laminado - |15 normal, formado por una estructura simple, con disposición normal "C" de los montantes; 85 mm de espesor total; separación entre maestras 600 mm,  con amortiguadores EP 500 + SYLOMER para apoyo sobre suelo actual o encofrado perdido, techo. La placa tendrá 1cm de holgura en todo su perímetro (techos, suelos y laterales). El precio incluye la resolución de encuentros y puntos singulares, medios auxiliares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</si>
  <si>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03259C6W     </t>
  </si>
  <si>
    <t>Trasdosado autoportante placa yeso 15 (1W disp C) c/maestras</t>
  </si>
  <si>
    <t xml:space="preserve">Trasdosado autoportante, realizado con placa de yeso laminado - |15 hidrófuga, formado por una estructura simple, con disposición normal "C" de los montantes; 85 mm de espesor total; separación entre maestras 600 mm,  con amortiguadores EP 500 + SYLOMER para apoyo sobre suelo actual o encofrado perdido, techo. La placa tendrá 1cm de holgura en todo su perímetro (techos, suelos y laterales). El precio incluye la resolución de encuentros y puntos singulares, medios auxiliares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</si>
  <si>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0324O66N     </t>
  </si>
  <si>
    <t>Trasdosado directo placa de yeso 15 (1N)</t>
  </si>
  <si>
    <t xml:space="preserve">Trasdosado directo, realizado con placa de yeso laminado,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</si>
  <si>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03126NW      </t>
  </si>
  <si>
    <t>Cambio de placa de N a W</t>
  </si>
  <si>
    <t xml:space="preserve">Incremento por cambio de placa N a placa hidrófuga W. Medida la superficie realmente ejecutada
</t>
  </si>
  <si>
    <t>C03.2</t>
  </si>
  <si>
    <t xml:space="preserve">C03.4        </t>
  </si>
  <si>
    <t>Otros</t>
  </si>
  <si>
    <t xml:space="preserve">C03.04.08    </t>
  </si>
  <si>
    <t>Mortero autonivelante de cemento fibrado e: 8 cm con mallazo</t>
  </si>
  <si>
    <t xml:space="preserve">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
</t>
  </si>
  <si>
    <t xml:space="preserve">0201810      </t>
  </si>
  <si>
    <t>Solera de hormigón armado de 10 cm de espesor</t>
  </si>
  <si>
    <t xml:space="preserve">Solera de hormigón armado de 10 cm de espesor, realizada con hormigón HA-25/B/20/IIa fabricado en central, y vertido con bomba, y malla electrosoldada ME 20x20 Ø 5-5 B 500 T 6x2,20 UNE-EN 10080 como armadura de reparto, colocada sobre separadores homologados, extendido y vibrado manual mediante regla vibrante, sin tratamiento de su superficie con juntas de retracción de 5 mm de espesor, mediante corte con disco de diamante. Incluso panel de poliestireno expandido de 3 cm de espesor, para la ejecución de juntas de dilatación. Se medirá la superficie realmente ejecutada según especificaciones de Proyecto, sin deducir la superficie ocupada por los pilares situados dentro de su perímetro.
</t>
  </si>
  <si>
    <t xml:space="preserve">10SWW00061   </t>
  </si>
  <si>
    <t>Recrecido de suelos de 5cm con mortero</t>
  </si>
  <si>
    <t xml:space="preserve">Recrecido de suelos de 5 cm de espesor, con mortero M10 (1:4), incluso extendido, maestreado y fratasado superficial. Medida la superficie ejecutada sin deducir huecos.
</t>
  </si>
  <si>
    <t xml:space="preserve">020182       </t>
  </si>
  <si>
    <t>Capa de mortero de autonivelante de hasta 2 cm</t>
  </si>
  <si>
    <t xml:space="preserve">Capa de mortero de cemento autonivelante para nivelación de pavimento, de hasta 2 cm de espesor. Medida la superficie realmente ejecutada.
</t>
  </si>
  <si>
    <t xml:space="preserve">03432A6      </t>
  </si>
  <si>
    <t>Aislamiento horizontal de soleras XPS 60mm</t>
  </si>
  <si>
    <t xml:space="preserve">Aislamiento térmico horizontal de soleras en contacto con el terreno formado por panel rígido de poliestireno extruido, de superficie lisa y mecanizado lateral a media madera, de 60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</si>
  <si>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03432A5      </t>
  </si>
  <si>
    <t>Aislamiento horizontal de soleras XPS 50mm</t>
  </si>
  <si>
    <t xml:space="preserve">Aislamiento térmico horizontal de soleras en contacto con el terreno formado por panel rígido de poliestireno extruido, de superficie lisa y mecanizado lateral a media madera, de 50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</si>
  <si>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03432A4      </t>
  </si>
  <si>
    <t>Aislamiento horizontal de soleras XPS 40mm</t>
  </si>
  <si>
    <t xml:space="preserve">Aislamiento térmico horizontal de soleras en contacto con el terreno formado por panel rígido de poliestireno extruido, de superficie lisa y mecanizado lateral a media madera, de 40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</si>
  <si>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03432A2      </t>
  </si>
  <si>
    <t>Aislamiento horizontal de soleras XPS 20mm</t>
  </si>
  <si>
    <t xml:space="preserve">Aislamiento térmico horizontal de soleras en contacto con el terreno formado por panel rígido de poliestireno extruido, de superficie lisa y mecanizado lateral a media madera, de 20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</si>
  <si>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03433A       </t>
  </si>
  <si>
    <t>Formación de canaleta en suelo</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</si>
  <si>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</si>
  <si>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</si>
  <si>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</si>
  <si>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</si>
  <si>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</si>
  <si>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</si>
  <si>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</si>
  <si>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RO0005C      </t>
  </si>
  <si>
    <t>Relleno de arena compactada</t>
  </si>
  <si>
    <t xml:space="preserve">Base de pavimento realizada mediante relleno con arena de 0 a 5 mm de diámetro, y compactación en tongadas sucesivas de 30 cm de espesor máximo con bandeja vibrante de guiado manual, hasta alcanzar una densidad seca no inferior al 95% de la máxima obtenida en el ensayo Proctor Modificado, realizado según UNE 103501. El precio no incluye la realización del ensayo Proctor Modificado.Medido en metro cúbico
</t>
  </si>
  <si>
    <t xml:space="preserve">0007         </t>
  </si>
  <si>
    <t>Ayudas de albañilería para colocación de pantallas TV</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</si>
  <si>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</si>
  <si>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</si>
  <si>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</si>
  <si>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</si>
  <si>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</si>
  <si>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</si>
  <si>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anclados con taco químico. Tornos y portillo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</si>
  <si>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</si>
  <si>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</si>
  <si>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</si>
  <si>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</si>
  <si>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</si>
  <si>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</si>
  <si>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</si>
  <si>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SG0102013A   </t>
  </si>
  <si>
    <t>Corte 2cm de espesor de solera de hormigon y relleno de porexpán</t>
  </si>
  <si>
    <t xml:space="preserve">Corte mínimo de 2cm en solera de mortero autonivelante, con sierra con disco diamantado, sin afectar al aislamiento bajo la losa y posterior relleno de con porexpán de 1cm de espesor. El precio no incluye el levantado del pavimento. Se medirá la longitud realmente ejecutada según especificaciones del Proyecto.
</t>
  </si>
  <si>
    <t xml:space="preserve">03434DM      </t>
  </si>
  <si>
    <t>Tablero MDF 10mm</t>
  </si>
  <si>
    <t xml:space="preserve">Suministro y colocación de tablero de fibras de madera y resinas de densidad media (MDF), hidrófugo, sin recubrimiento, de 10 mm de espesor, se colocaran los tableros de forma contrapeada. Incluso mano de obra, pequeño material y elementos auxiliares. Se medirá la superficie realmente ejecutada según especificaciones de Proyecto.
</t>
  </si>
  <si>
    <t xml:space="preserve">15.01        </t>
  </si>
  <si>
    <t>Señalización elementos accesibles</t>
  </si>
  <si>
    <t xml:space="preserve">Placa de señalización de elementos accesibles de PVC, de 250x300 mm, Incluso elementos de fijación. Se medirá el número de unidades realmente ejecutadas según especificaciones de Proyecto.
</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</si>
  <si>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</si>
  <si>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</si>
  <si>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</si>
  <si>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 xml:space="preserve">0186244      </t>
  </si>
  <si>
    <t>Formación de hornacina en fachada para suministro de agua</t>
  </si>
  <si>
    <t>U</t>
  </si>
  <si>
    <t xml:space="preserve">Ejecución de hornacina para alojar puentes de contador de acometida para suministro de agua sanitaria (o de agua para instalación contra incendios). La partida incluye la apertura de huecos, realización de hornacina, con recibido de hornacina normalizada según compañía o fábrica in situ según indicaciones de compañía suministradora local, enfoscado del interior, puertas normalizadas según exigencias de compañía suministradora y gestión de residuos. En la partida no están incluidos los puentes de contador. Medido según la unidad real ejecutada.
</t>
  </si>
  <si>
    <t xml:space="preserve">0186245      </t>
  </si>
  <si>
    <t>Estanteria PVC 40x90x180 cm</t>
  </si>
  <si>
    <t xml:space="preserve">Estantería de PVC de 4 o 5 baldas en color negro o gris, segun fabricante. Medidas: 90 x180 x40 cm (ancho x alto x fondo). Incluso colocación,pequeño material auxiliar de montaje y mano de obra. Medida la unidad completamente ejecutada.
</t>
  </si>
  <si>
    <t xml:space="preserve">06WWT0TY51   </t>
  </si>
  <si>
    <t>Rasillón cerámico</t>
  </si>
  <si>
    <t xml:space="preserve">Tablero de rasillón de 50x20x4 cm, recibido el primero con pasta de yeso YG, y capa de compresión de hormigón en masa de 5 cm de espesor y mallazo de acero 150x300x6 mm para falso techo.
Medida superficie realmente ejecutada.
</t>
  </si>
  <si>
    <t>C03.4</t>
  </si>
  <si>
    <t>SG03</t>
  </si>
  <si>
    <t xml:space="preserve">SG04         </t>
  </si>
  <si>
    <t>Actuaciones Acústicas</t>
  </si>
  <si>
    <t xml:space="preserve">4SA8I        </t>
  </si>
  <si>
    <t>Suelo acústico. H8+I</t>
  </si>
  <si>
    <t xml:space="preserve">Espesor total = 9 cm
Losa flotante de hormigon armado de 8cm de espesor (no incluida en esta paratida) sobre una lámina anti-impacto de polietileno reticulado de celda cerrada tipo IMPACTODAN 10 (1cm de espesor) o equivalente.
Todo el sistema se realizara aplicando buenas practicas constructivas y evitando la generacion de puentes acústicos.
El consumo de espacio de esta solución es de 9 cm más suelo de terminación.
Las zonas donde se prevea recibir impactos se cubrirán con soluciones especificas que incrementen el aislamiento practico a dichos impactos, segun uso, hasta alcanzar los requisitos establecidos.
Detalle según estudio acústico. Medida la superficie realmente ejecutada, medida en superficie horizontal.
</t>
  </si>
  <si>
    <t xml:space="preserve">4SA084       </t>
  </si>
  <si>
    <t>Suelo acústico. H8+C4</t>
  </si>
  <si>
    <t xml:space="preserve">Espesor total = 12 cm
Losa flotante de hormigon armado de 8cm de espesor (no incluida en esta paratida) sobre 4 cm de COPOPREN, de 80 Kg/m3 de densidad, cubierta con un plástico hidrofugo. Incluso banda perimetral de material indicado en planos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12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t>
  </si>
  <si>
    <t xml:space="preserve">4SA086       </t>
  </si>
  <si>
    <t>Suelo acústico. H8+C6</t>
  </si>
  <si>
    <t xml:space="preserve">Espesor total = 14 cm
Losa flotante de hormigon armado de 8 cm de espesor (no incluida en esta paratida) sobre 6 cm de COPOPREN, de 80 Kg/m3 de densidad,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14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</si>
  <si>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4SA108       </t>
  </si>
  <si>
    <t>Suelo acústico. H8+C8</t>
  </si>
  <si>
    <t xml:space="preserve">Espesor total = 16 cm 
Losa flotante de hormigon armado de 8cm de espesor (no incluida en esta partida) sobre 8 cm de COPOPREN, de 80 Kg/m3 de densidad, cubierta con un plastico hidrofugo.
Las planchas de copoprén irán contrapeadas, evitando huecos entre planchas. Incluso banda perimetral de  material indicado en planos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16 cm más suelo de terminacion.
Las zonas donde se prevea recibir impactos se cubriran con soluciones especificas que incrementen el aislamiento practico a dichos impactos, segun uso, hasta alcanzar los requisitos establecidos.
Detalle segun estudio acustico. Medida la superficie realmente ejecutada, medida en superficie horizontal.
.
</t>
  </si>
  <si>
    <t xml:space="preserve">4SA10AB1     </t>
  </si>
  <si>
    <t>Suelo acustico alto rendimiento</t>
  </si>
  <si>
    <t xml:space="preserve">Espesor total = 18 cm + 4 cm SBR
Se construirá una losa flotante de hormigón armado de 8 cm de espesor (no incluida en esta paratida) sobre 4 cm de COPOPRÉN, de 80 Kg/m3 de densidad cubierto con un plástico hidrófugo. El copoprén a su vez, estará colocado sobre 2 tableros de DM de 10 mm contrapeados colocados sobre tacos azules de Viscoren (6,25 uds/m²), formando una cámara de 4cm que se rellenará completamente con lana mineral de 50 Kg/m3 de densidad. Para facilitar la instalación de los tacos, se pueden utilizar perfiles TC-60 para encajar las piezas.
Incluso banda perimetral de copoprén en el perímetro de la losa, evitando contacto de mortero autonivelante y trasdosado acústico. El plástico no podrá tener perforaciones, incluso juntas, juntas estructurales y encofrados.
Sobre el hormigón se instalará en todas las zonas donde se prevean recibir impactos losetas SBR de 4 cm (no incluidas en esta partida).
Todo el sistema se realizara aplicando buenas practicas constructivas y evitando la generacion de puentes acusticos.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</si>
  <si>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0P110L10A    </t>
  </si>
  <si>
    <t>Trasdosado Acústico P1.10.L10 (1x15+10LM)</t>
  </si>
  <si>
    <t xml:space="preserve">Espesor total = 11.5 cm
Trasdosado consistente en un cerramiento de una placa de yeso laminado de 15 mm; dejando una cámara de 10 cm que se rellenará con 10cm de lana mineral de 70 Kg/m3 de densidad.
Todo el sistema se construirá empleando buenas prácticas en cuanto a evitar puentes acústicos, utilizando bandas acústicas o lana mineral en los perfiles. Estructura de soporte con amortiguadores tipo ep500 + SYLOMER o material de caracteristicas tecnicas iguales o superiores. En puntos intermedios se incorporarán amortiguadores EP400 anclados a pared para evitar el pandeo del perfil.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</si>
  <si>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0P230L15A    </t>
  </si>
  <si>
    <t>Trasdosado Acústico P2.15.L15 (2x15+15LM)</t>
  </si>
  <si>
    <t xml:space="preserve">Espesor total = 18 cm
Trasdosado consistente en un cerramiento tipo sandwich de doble placa de yeso laminado de 15 mm; dejando una camara de 15 cm que se rellenará con 15 cm de lana mineral de 70 Kg/m3 de densidad.
Todo el sistema se construirá empleando buenas prácticas en cuanto a evitar puentes acústicos, utilizando bandas acústicas o lana mineral en los perfiles. Estructura de soporte con amortiguadores tipo ep500 + SYLOMER o material de caracteristicas tecnicas iguales o superiores. En puntos intermedios se incorporarán amortiguadores EP400 anclados a pared para evitar el pandeo del perfil.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</si>
  <si>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0T112L12     </t>
  </si>
  <si>
    <t>Techo acústico T1.12.L12 (1x15+12LM)</t>
  </si>
  <si>
    <t xml:space="preserve">Espesor total = 13cm
El aislamiento del techo consistirá en un cerramiento de una placa de yeso laminado de 15 mm; dejando una cámara de 12cm que se rellenará con 12cm lana mineral de 40-60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</si>
  <si>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0T215L20VM   </t>
  </si>
  <si>
    <t>Techo acústico T2.20.L20 (2x15+20LM) VISCOREM + MUELLE</t>
  </si>
  <si>
    <t xml:space="preserve">Espesor total = 23cm
El aislamiento del techo consistira en un cerramiento con dos placas de yeso laminado de 15mm dejando una camara de 20 cm que se rellenara con 20 cm de lana mineral de 60 Kg/m3 de densidad, incluso  amortiguadores tipo VISCOREM + MUELLE de Termoelástica  en cada varilla que descuelga, según detalle y especificaciones de estudio acústico.
Todo el sistema se construira empleando buenas practicas en cuanto a evitar puentes acusticos, utilizando bandas acusticas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Aunque la solución es común a todo el local, se realizará una compartimentacion de techos segun areas funcionales evitar la transmisión de ruido entre zonas.
Detalle según estudio acústico.
</t>
  </si>
  <si>
    <t xml:space="preserve">4PKB2BAJA    </t>
  </si>
  <si>
    <t>Forrado de bajantes con PKB2</t>
  </si>
  <si>
    <t xml:space="preserve">Forrado de bajantes con PKB2 previa a la instalación de techo acústico. Medido el metro lineal de bajante hasta un diámetro de 250mm realmente ejecutado.
</t>
  </si>
  <si>
    <t xml:space="preserve">4PKB2BAJACL  </t>
  </si>
  <si>
    <t>Forrado de conductos con PKB2</t>
  </si>
  <si>
    <t xml:space="preserve">Forrado de conductos con doble capa de PKB2, incluso elementos auxiliares, mano de obra y pequeño material. Medida la superficie realmente ejecutada (se medirá la doble capa de PKB2).
</t>
  </si>
  <si>
    <t>0SILSNA101595</t>
  </si>
  <si>
    <t>Silencioso 1500x900x500</t>
  </si>
  <si>
    <t xml:space="preserve">Suministro y colocación de silenciador acústico de celdillas SNA-10 1 (1500X900X500mm), de características según estudio acústico:
Bafles de 15 cm con 10 cm de paso de aire entre bafles.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celdillas: 150 mm.
Modelo: SNA5, SNA7.5, SNA10 y SNA15.
Ancho canal paso de aire: 50, 75, 100 y 150 mm. según
modelo.
Temperatura máx. utilización: 200 ºC
Certificado acústico: APPLUS Expte. nº 12/4410 - Pérdida
de inserción de silenciadores según UNE-EN ISO 11691:2010
Medidas las unidades realmente ejecutadas.
</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</si>
  <si>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</si>
  <si>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</si>
  <si>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</si>
  <si>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</si>
  <si>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</si>
  <si>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incluso pequeño material, mano de obra, elementos auxiliares y remates con encuentros singulares y carpinterías. Se medirá la superficie realmente ejecutada según especificaciones de Proyecto, deduciendo, en los huecos de superficie mayor de 4 m², el exceso sobre 4 m².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</si>
  <si>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</si>
  <si>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</si>
  <si>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</si>
  <si>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05004C       </t>
  </si>
  <si>
    <t>Jabonera metálica</t>
  </si>
  <si>
    <t xml:space="preserve">Jabonera metálica triangular, C2 gris, con doble encolado, sin junta (separación entre 1,5 y 3 mm);. El precio incluye los elementos de fijación, la protección de los elementos del entorno que puedan verse afectados durante los trabajos, resolución de puntos singulares y mano de obra. Medida la unidad totalmente ejecutada.
</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</si>
  <si>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</si>
  <si>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</si>
  <si>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</si>
  <si>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05020AAA     </t>
  </si>
  <si>
    <t>Remate decorativo de chapa de aluminio lisa lacado NEGRO</t>
  </si>
  <si>
    <t xml:space="preserve">Remate decorativo de chapa de aluminio lisa lacado color NEGRO,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</si>
  <si>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05022        </t>
  </si>
  <si>
    <t>Pintura plástica mate en interiores, color a elegir</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</si>
  <si>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</si>
  <si>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</si>
  <si>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</si>
  <si>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</si>
  <si>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</si>
  <si>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</si>
  <si>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</si>
  <si>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</si>
  <si>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</si>
  <si>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</si>
  <si>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</si>
  <si>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</si>
  <si>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07721M       </t>
  </si>
  <si>
    <t>Revestimiento mural GERFLOR Manhattan 7721 Mist</t>
  </si>
  <si>
    <t xml:space="preserve">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</si>
  <si>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07740FS      </t>
  </si>
  <si>
    <t>Revestimiento mural GERFLOR Manhattan 7740 Fabrik Silk</t>
  </si>
  <si>
    <t xml:space="preserve">Revestimiento mural Gerflor Manhattan 7740 Fabrik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</si>
  <si>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</si>
  <si>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</si>
  <si>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</si>
  <si>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</si>
  <si>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</si>
  <si>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</si>
  <si>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</si>
  <si>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</si>
  <si>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</si>
  <si>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SG05</t>
  </si>
  <si>
    <t xml:space="preserve">SG06         </t>
  </si>
  <si>
    <t>Pavimentos</t>
  </si>
  <si>
    <t xml:space="preserve">06021        </t>
  </si>
  <si>
    <t>Solado de baldosa exterior de acera</t>
  </si>
  <si>
    <t xml:space="preserve">Solado de baldosas de acera para uso exterior similar al acero existente,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</si>
  <si>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</si>
  <si>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</si>
  <si>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</si>
  <si>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 xml:space="preserve">06007B       </t>
  </si>
  <si>
    <t>Rodapié gres porcelánico SALONI Menhir 8x60cm</t>
  </si>
  <si>
    <t xml:space="preserve">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</si>
  <si>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</si>
  <si>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</si>
  <si>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</si>
  <si>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06026        </t>
  </si>
  <si>
    <t>Pavimento vinílico GERFLOR Royal Oak Coffee</t>
  </si>
  <si>
    <t xml:space="preserve">Pavimento vinílico decorativo de la marca GERFLOR CREATION 30, de 2 mm. de espesor, Ref.0740 Royal Oak Cofee,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</si>
  <si>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06027A       </t>
  </si>
  <si>
    <t>Pavimento de parquet laminado GERFLOR Bostonian Oak Beige</t>
  </si>
  <si>
    <t xml:space="preserve">Pavimento vinílico de la marca GERFLOR modelo CREATION 30 CLIC SYSTEM heterogéneo de 4,5 mm. de espesor, Ref. 0853 Bostonian Oak Beige, sistema "Click", suministrado en losetas, incluso base soporte y lámina inferior.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t>
  </si>
  <si>
    <t xml:space="preserve">06014A4GMZ   </t>
  </si>
  <si>
    <t>Pavimento Macizo caucho SBR GORILASTIC black1000x500x40mm GRUESO</t>
  </si>
  <si>
    <t xml:space="preserve">Pavimento absorbedor de impactos, formado por baldosas de caucho reciclado macizo SBR de GORILASTIC u otro fabricante siempre previa aceptación por parte de DF, de 30 kg/m², color según proyecto, de 1000x500x40 mm, recibidas con adhesivo especial de poliuretano bicomponente, sobre una superficie base. Se medirá la superficie realmente ejecutada según especificaciones de Proyecto.
</t>
  </si>
  <si>
    <t xml:space="preserve">06014A4GMZR  </t>
  </si>
  <si>
    <t>Pavimento Macizo caucho SBR GORILASTIC rojo 1000x500x40mm GRUESO</t>
  </si>
  <si>
    <t xml:space="preserve">Pavimento absorbedor de impactos, formado por baldosas de caucho reciclado macizo SBR de GORILASTIC grano grueso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</si>
  <si>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</si>
  <si>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</si>
  <si>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</si>
  <si>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060235       </t>
  </si>
  <si>
    <t>Cinta para balizamiento amarilla y negra</t>
  </si>
  <si>
    <t xml:space="preserve">Cinta adhesiva antideslizante de señalización en vinilo a rayas amarillas y negra, de 15mm de anchura. Medida la longitud lineal realmente instalada.
</t>
  </si>
  <si>
    <t xml:space="preserve">0602328      </t>
  </si>
  <si>
    <t>Cinta antideslizante</t>
  </si>
  <si>
    <t xml:space="preserve">Cinta autoadhesiva antideslizante, color negro de 25mm de ancho. Medida la longitud realmente ejecutada
</t>
  </si>
  <si>
    <t xml:space="preserve">06DELH07     </t>
  </si>
  <si>
    <t>Demolición de encofrado de ladrillo en pavimentos</t>
  </si>
  <si>
    <t xml:space="preserve">Demolición de encofrado de fábrica formado por ladrillo hueco sencillo de 7 cm de espesor, con medios manuales, sin afectar a la estabilidad de los elementos constructivos contiguos, y carga manual sobre camión o contenedor. El precio incluye la limpieza para colocación de bandas de copoprén. Se medirá la longitud realmente ejecutada según especificaciones de Proyecto.
</t>
  </si>
  <si>
    <t xml:space="preserve">06PE02       </t>
  </si>
  <si>
    <t>Banda de poliestireno expandido de 20 mm</t>
  </si>
  <si>
    <t xml:space="preserve">Banda de panel rígido de poliestireno expandido de 20 mm de espesor. Incluso colocación evitando contacto de mortero autonivelante y trasdosado acústico. Se medirá la longitud realmente ejecutada según especificaciones de Proyecto.
</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</si>
  <si>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</si>
  <si>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</si>
  <si>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</si>
  <si>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</si>
  <si>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</si>
  <si>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</si>
  <si>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</si>
  <si>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</si>
  <si>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</si>
  <si>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0706551644   </t>
  </si>
  <si>
    <t>Vidrio termoacústico CLIMALITE SILENCE 55.1(16air)44.1Si</t>
  </si>
  <si>
    <t xml:space="preserve">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34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</si>
  <si>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</si>
  <si>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</si>
  <si>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</si>
  <si>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070075-100   </t>
  </si>
  <si>
    <t>Puerta tablero MDF prelacada, 1 hoja corredera 105cm</t>
  </si>
  <si>
    <t xml:space="preserve">Puerta interior corredera ciega, de una hoja de 210x105x3,5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
</t>
  </si>
  <si>
    <t xml:space="preserve">07075-80AB   </t>
  </si>
  <si>
    <t>Puerta tablero MDF prelacada, 1 hoja abatible 82 cm c/cerradura</t>
  </si>
  <si>
    <t xml:space="preserve">Puerta interior abatible, ciega, de una hoja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</si>
  <si>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07075-160AB  </t>
  </si>
  <si>
    <t>Puerta tablero MDF prelacada, 2 hojas abatible 82cm (paso 160cm)</t>
  </si>
  <si>
    <t xml:space="preserve">Puerta interior abatible, ciega, de dos hojas de 203x82,5x3,5 cm, de tablero de MDF, acabada en crudo para lacar en obra, con moldura de forma recta; precerco de pino país de 90x35 mm; galces de MDF de 90x20 mm; tapajuntas de MDF de 100x10 mm; con herrajes de colgar y de cierre y cerradura según proyecto. Se medirá el número de unidades realmente ejecutadas según especificaciones de Proyecto.
</t>
  </si>
  <si>
    <t xml:space="preserve">07078-160B   </t>
  </si>
  <si>
    <t>Puerta cortafuegos EI 60-c5, 2 hojas de 160cm de paso</t>
  </si>
  <si>
    <t xml:space="preserve">Puerta cortafuegos pivotante homologada, EI2 60-C5, según UNE-EN 1634-1, de dos hoja de 83 mm de espesor y 825x2050mm cada una, y altura de paso, acabado lacado en color según proyecto,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cerradura. Se medirá el número de unidades realmente ejecutadas según especificaciones de Proyecto.
</t>
  </si>
  <si>
    <t xml:space="preserve">07017-160B   </t>
  </si>
  <si>
    <t>Puerta acero, lacada, 2 hojas 160cm de paso</t>
  </si>
  <si>
    <t xml:space="preserve">Puerta cde acero galvanizado homologada,  de dos hojas, 1600x2100 mm de luz y altura de paso, acabado lacado en color según proyecto, ambas hojas provistas de cierrapuertas para uso moderado, barra antipánico, tapa ciega para la cara exterio.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</si>
  <si>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</si>
  <si>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</si>
  <si>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</si>
  <si>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</si>
  <si>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</si>
  <si>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</si>
  <si>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</si>
  <si>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</si>
  <si>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</si>
  <si>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07028        </t>
  </si>
  <si>
    <t>Barandilla metálica acero inoxidable c/ vidrio</t>
  </si>
  <si>
    <t xml:space="preserve"> Barandilla de fachada en forma recta, de 90 cm de altura, de acero inoxidable AISI 304 acabado brillante, formada por: montantes, de perfil rectangular de 40x10 mm con una separación de 120 cm entre sí; entrepaño de vidrio laminar de seguridad transparente de 4+4 mm y pasamanos de perfil circular de 42 mm, fijada mediante anclaje químico con varillas roscadas. Se medirá, en la dirección del pasamanos, a ejes, la longitud realmente ejecutada según especificaciones de Proyecto.
</t>
  </si>
  <si>
    <t xml:space="preserve">07039        </t>
  </si>
  <si>
    <t>Barra antipánico</t>
  </si>
  <si>
    <t xml:space="preserve">Suministro e instalación de barra antipánico en hoja con cierre inferior y superior y superior, medida de alto 2500 mm. Medida la unidad realmente ejecutada
</t>
  </si>
  <si>
    <t xml:space="preserve">074569       </t>
  </si>
  <si>
    <t>Celosía de lamas fijas orientadas 45º</t>
  </si>
  <si>
    <t xml:space="preserve">Celosía fija con sujeciones de aluminio y lamas orientadas de aluminio, de 80 mm de ancho, acabado lacado, montada mediante atornillado en obra de fábrica.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</si>
  <si>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</si>
  <si>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</si>
  <si>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</si>
  <si>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</si>
  <si>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</si>
  <si>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plano de interiorismo,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</si>
  <si>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SG07</t>
  </si>
  <si>
    <t xml:space="preserve">SG08         </t>
  </si>
  <si>
    <t>Instalación de saneamiento</t>
  </si>
  <si>
    <t xml:space="preserve">SG.08.01.003 </t>
  </si>
  <si>
    <t>Conexión de instalación saneamiento interior</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</si>
  <si>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</si>
  <si>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</si>
  <si>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</si>
  <si>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PVC,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</si>
  <si>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DEH023       </t>
  </si>
  <si>
    <t xml:space="preserve">Calo en forjado existente D 115 mm	</t>
  </si>
  <si>
    <t xml:space="preserve">Calo en forjado existente de 115 mm de diámetro. Incluso, mano de obra y elementos auxiliares. Se medirá el número de unidades realmente ejecutadas según especificaciones de Proyecto. 
</t>
  </si>
  <si>
    <t xml:space="preserve">DEH024       </t>
  </si>
  <si>
    <t>Calo en forjado existente D 95 mm</t>
  </si>
  <si>
    <t xml:space="preserve">Calo en forjado existente de 95 mm de diámetro. Incluso, mano de obra y elementos auxiliares. Se medirá el número de unidades realmente ejecutadas según especificaciones de Proyecto. 
</t>
  </si>
  <si>
    <t xml:space="preserve">DEH025       </t>
  </si>
  <si>
    <t>Calo en forjado existente D 55 mm</t>
  </si>
  <si>
    <t xml:space="preserve">Calo en forjado existente de 55 mm de diámetro. Incluso, mano de obra y elementos auxiliares. Se medirá el número de unidades realmente ejecutadas según especificaciones de Proyecto. 
</t>
  </si>
  <si>
    <t xml:space="preserve">080392B      </t>
  </si>
  <si>
    <t>Colector suspendido de PVC, serie B de 25 mm</t>
  </si>
  <si>
    <t xml:space="preserve">Colector suspendido de PVC, serie B de 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</si>
  <si>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080392       </t>
  </si>
  <si>
    <t>Colector suspendido de PVC, serie B de 32 mm</t>
  </si>
  <si>
    <t xml:space="preserve">Colector suspendido de PVC,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</si>
  <si>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</si>
  <si>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</si>
  <si>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</si>
  <si>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08CS90       </t>
  </si>
  <si>
    <t>Colector suspendido de PVC, serie B de 90 mm</t>
  </si>
  <si>
    <t xml:space="preserve">Colector suspendido de PVC, serie B de 90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</si>
  <si>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08CS110      </t>
  </si>
  <si>
    <t>Colector suspendido de PVC, serie B de 110 mm</t>
  </si>
  <si>
    <t xml:space="preserve">Colector suspendido de PVC, serie B de 110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</si>
  <si>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08CS125      </t>
  </si>
  <si>
    <t>Colector suspendido de PVC, serie B de 125 mm</t>
  </si>
  <si>
    <t xml:space="preserve">Colector suspendido de PVC, serie B de 125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</si>
  <si>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08032        </t>
  </si>
  <si>
    <t>Red de pequeña evacuación empotrada, PVC serie B, 15 mm</t>
  </si>
  <si>
    <t xml:space="preserve">Red de pequeña evacuación de PVC, empotrada, serie B de 15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</si>
  <si>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</si>
  <si>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</si>
  <si>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</si>
  <si>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08040B       </t>
  </si>
  <si>
    <t>Colector superficial de PVC, serie B de 50 mm</t>
  </si>
  <si>
    <t xml:space="preserve">Colector suspendido de PVC, serie B de 50 mm de diámetro, unión pegada con adhesivo. Se medirá, en proyección horizontal, la longitud realmente ejecutada según especificaciones de Proyecto.
</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</si>
  <si>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</si>
  <si>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</si>
  <si>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</si>
  <si>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08020A       </t>
  </si>
  <si>
    <t>Colector enterrado PVC 75mm</t>
  </si>
  <si>
    <t xml:space="preserve">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</si>
  <si>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</si>
  <si>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</si>
  <si>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</si>
  <si>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08E125       </t>
  </si>
  <si>
    <t>Colector enterrado PVC 125 mm</t>
  </si>
  <si>
    <t xml:space="preserve">Colector enterrado de red horizontal de saneamiento, con arquetas, con una pendiente mínima del 2%, para la evacuación de aguas residuales y/o pluviales, formado por tubo de PVC liso, serie SN-4, rigidez anular nominal 4 kN/m², de 125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</si>
  <si>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08037        </t>
  </si>
  <si>
    <t>Sumidero sifónico PP salida vertical 40/50 mm</t>
  </si>
  <si>
    <t xml:space="preserve">Sumidero sifónico de PVC con rejilla de acero inoxidable de 105x105 mm y con salida vertical de 40-50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</si>
  <si>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08039        </t>
  </si>
  <si>
    <t>Sumidero sifónico PVC salida vertical 90 mm</t>
  </si>
  <si>
    <t xml:space="preserve">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</si>
  <si>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SG08</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</si>
  <si>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</si>
  <si>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</si>
  <si>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</si>
  <si>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</si>
  <si>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</si>
  <si>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</si>
  <si>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</si>
  <si>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08.02        </t>
  </si>
  <si>
    <t>Instalación provisional de obra de fontanería</t>
  </si>
  <si>
    <t>Instalación provisional de fontanería.</t>
  </si>
  <si>
    <t xml:space="preserve">09001        </t>
  </si>
  <si>
    <t>Acometida instalación fontanería, a justificar</t>
  </si>
  <si>
    <t xml:space="preserve">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</si>
  <si>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</si>
  <si>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</si>
  <si>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</si>
  <si>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</si>
  <si>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</si>
  <si>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</si>
  <si>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 xml:space="preserve">09071B       </t>
  </si>
  <si>
    <t>Descalcificador AQUALAI modelo K750VUF (5.000L/h)</t>
  </si>
  <si>
    <t xml:space="preserve">Descalcificador AQUALAI modelo K750VUF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
</t>
  </si>
  <si>
    <t xml:space="preserve">05.03.0225   </t>
  </si>
  <si>
    <t>Calderín de presión hidroneumático 25L</t>
  </si>
  <si>
    <t xml:space="preserve">Calderín de presión hidroneumático circular de acero de 25 litros de capacidad para colgar de forjado, con tapa del mismo material, incluso llaves de corte de esfera, tubería de polipropileno de 63 mm y grifo de latón de 1", totalmente instalado. Ubicado según esquema de fontanería en planos de proyecto.
</t>
  </si>
  <si>
    <t xml:space="preserve">10113        </t>
  </si>
  <si>
    <t>Bandeja portacables "Rejiband" electrocincada 60x300 mm</t>
  </si>
  <si>
    <t xml:space="preserve">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
</t>
  </si>
  <si>
    <t xml:space="preserve">090311       </t>
  </si>
  <si>
    <t>Depósito auxliliar 1000 l polietileno alta densidad, prismático</t>
  </si>
  <si>
    <t xml:space="preserve">Depósito de polietileno de alta densidad, 1000 l. Con válvula de corte de compuerta de 1" DN 25 mm y válvula de flotador, para la entrada y válvula de corte de compuerta de 1" DN 25 mm para la salida. Se medirá el número de unidades realmente ejecutadas según especificaciones de Proyecto.
</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</si>
  <si>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</si>
  <si>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</si>
  <si>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</si>
  <si>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</si>
  <si>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</si>
  <si>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</si>
  <si>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</si>
  <si>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</si>
  <si>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</si>
  <si>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</si>
  <si>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</si>
  <si>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</si>
  <si>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</si>
  <si>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</si>
  <si>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</si>
  <si>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</si>
  <si>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</si>
  <si>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</si>
  <si>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</si>
  <si>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</si>
  <si>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</si>
  <si>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</si>
  <si>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</si>
  <si>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</si>
  <si>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</si>
  <si>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</si>
  <si>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</si>
  <si>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</si>
  <si>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</si>
  <si>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</si>
  <si>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05.03.01     </t>
  </si>
  <si>
    <t>Purgador manual de aire</t>
  </si>
  <si>
    <t xml:space="preserve">Purgador manual de aire, incluso juntas, pequeño material y montaje. Medida la unidad totalmente ejecutada
</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</si>
  <si>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</si>
  <si>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</si>
  <si>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</si>
  <si>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</si>
  <si>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</si>
  <si>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</si>
  <si>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092025       </t>
  </si>
  <si>
    <t>Tubería ACS instalación interior PP-R 25 mm c/aislam</t>
  </si>
  <si>
    <t xml:space="preserve">Tubería general de distribución de A.C.S. formada por tubo de polipropileno copolímero random (PP-R), de 25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</si>
  <si>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</si>
  <si>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</si>
  <si>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</si>
  <si>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09220        </t>
  </si>
  <si>
    <t>Vaso de expansión cerrado 50 l</t>
  </si>
  <si>
    <t xml:space="preserve">Vaso de expansión para A.C.S. de acero vitrificado, capacidad 50 l. Se medirá el número de unidades realmente ejecutadas según especificaciones de Proyecto.
</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</si>
  <si>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</si>
  <si>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</si>
  <si>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</si>
  <si>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</si>
  <si>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</si>
  <si>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</si>
  <si>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 xml:space="preserve">09230HTB     </t>
  </si>
  <si>
    <t>Bomba de calor Ferroli 260HT</t>
  </si>
  <si>
    <t xml:space="preserve">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</si>
  <si>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</si>
  <si>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</si>
  <si>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</si>
  <si>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</si>
  <si>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</si>
  <si>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</si>
  <si>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 xml:space="preserve">09043        </t>
  </si>
  <si>
    <t>Válvula de esfera 3/4" (20 mm)</t>
  </si>
  <si>
    <t xml:space="preserve">Válvula de esfera de latón niquelado para roscar de 3/4". Incluso accesorio pomo en zonas habitables. Se medirá el número de unidades realmente ejecutadas según especificaciones de Proyecto.
</t>
  </si>
  <si>
    <t xml:space="preserve">09044        </t>
  </si>
  <si>
    <t>Válvula de esfera 1" (25 mm)</t>
  </si>
  <si>
    <t xml:space="preserve">Válvula de esfera de latón niquelado para roscar de 1". Incluso accesorio pomo en zonas habitables. Se medirá el número de unidades realmente ejecutadas según especificaciones de Proyecto.
</t>
  </si>
  <si>
    <t xml:space="preserve">09045        </t>
  </si>
  <si>
    <t>Válvula de esfera 1 1/4" (32 mm)</t>
  </si>
  <si>
    <t xml:space="preserve">Válvula de esfera de latón niquelado para roscar de 1 1/4". Incluso accesorio pomo en zonas habitables. Se medirá el número de unidades realmente ejecutadas según especificaciones de Proyecto.
</t>
  </si>
  <si>
    <t xml:space="preserve">09046        </t>
  </si>
  <si>
    <t>Válvula de esfera 1 1/2" (40 mm)</t>
  </si>
  <si>
    <t xml:space="preserve">Válvula de esfera de latón niquelado para roscar de 1 1/2". Incluso accesorio pomo en zonas habitables. Se medirá el número de unidades realmente ejecutadas según especificaciones de Proyecto.
</t>
  </si>
  <si>
    <t xml:space="preserve">09047        </t>
  </si>
  <si>
    <t>Válvula de esfera 2 1/4" (63 mm)</t>
  </si>
  <si>
    <t xml:space="preserve">Válvula de esfera de latón niquelado para roscar de 2 1/4". Incluso accesorio pomo en zonas habitables. Se medirá el número de unidades realmente ejecutadas según especificaciones de Proyecto.
</t>
  </si>
  <si>
    <t xml:space="preserve">09052B       </t>
  </si>
  <si>
    <t>Válvula de retención 3/4" (20 mm)</t>
  </si>
  <si>
    <t xml:space="preserve">Válvula de retención de latón para roscar de 3/4". Se medirá el número de unidades realmente ejecutadas según especificaciones de Proyecto.
</t>
  </si>
  <si>
    <t xml:space="preserve">09053A       </t>
  </si>
  <si>
    <t>Válvula de retención 1" (25 mm)</t>
  </si>
  <si>
    <t xml:space="preserve">Válvula de retención de latón para roscar de 1". Se medirá el número de unidades realmente ejecutadas según especificaciones de Proyecto.
</t>
  </si>
  <si>
    <t xml:space="preserve">09053        </t>
  </si>
  <si>
    <t>Válvula de retención 1 1/4" (32 mm)</t>
  </si>
  <si>
    <t xml:space="preserve">Válvula de retención de latón para roscar de 1 1/4". Se medirá el número de unidades realmente ejecutadas según especificaciones de Proyecto.
</t>
  </si>
  <si>
    <t xml:space="preserve">09053B       </t>
  </si>
  <si>
    <t>Válvula de retención 1 1/2" (40 mm)</t>
  </si>
  <si>
    <t xml:space="preserve">Válvula de retención de latón para roscar de 1 1/2". Se medirá el número de unidades realmente ejecutadas según especificaciones de Proyecto.
</t>
  </si>
  <si>
    <t xml:space="preserve">090488       </t>
  </si>
  <si>
    <t>Válvula de dureza residual</t>
  </si>
  <si>
    <t xml:space="preserve">Válvula de regulación de dureza residual (Bypass). Se medirá el número de unidades realmente ejecutadas según especificaciones de Proyecto.
</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</si>
  <si>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</si>
  <si>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</si>
  <si>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</si>
  <si>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 xml:space="preserve">09061        </t>
  </si>
  <si>
    <t>Válvula mezcladora termostática de 3 vías PRESTO, de 1 1/4"</t>
  </si>
  <si>
    <t xml:space="preserve">Válvula termostática PRESTO 425IF . Se medirá el número de unidades realmente ejecutadas según especificaciones de Proyecto.
</t>
  </si>
  <si>
    <t xml:space="preserve">09061C       </t>
  </si>
  <si>
    <t>Válvula mezcladora termostática de 3 vías ULTRAMIX TX93E, de 1"</t>
  </si>
  <si>
    <t xml:space="preserve">Válvula termostática ULTRAMIX TX93E . Se medirá el número de unidades realmente ejecutadas según especificaciones de Proyecto.
</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</si>
  <si>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</si>
  <si>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</si>
  <si>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</si>
  <si>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 xml:space="preserve">095326       </t>
  </si>
  <si>
    <t>Válvula reguladora de caudal 1 1/2"</t>
  </si>
  <si>
    <t xml:space="preserve">Válvula de reglación de caudal de 1 1/2". Se medirá el número de unidades realmente ejecutadas según especificaciones de Proyecto.
</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</si>
  <si>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</si>
  <si>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</si>
  <si>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</si>
  <si>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</si>
  <si>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</si>
  <si>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</si>
  <si>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</si>
  <si>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</si>
  <si>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</si>
  <si>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</si>
  <si>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</si>
  <si>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previa aprobación por la D.F.
</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</si>
  <si>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</si>
  <si>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</si>
  <si>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</si>
  <si>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</si>
  <si>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</si>
  <si>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</si>
  <si>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</si>
  <si>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</si>
  <si>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</si>
  <si>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 xml:space="preserve">09402C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</si>
  <si>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</si>
  <si>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</si>
  <si>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 xml:space="preserve">09402AE      </t>
  </si>
  <si>
    <t>Inodoro "Roca Access" tanque bajo adaptado</t>
  </si>
  <si>
    <t xml:space="preserve">Inodoro tanque bajo en porcelana para movilidad reducida, color blanco, Ref.. A342237000 y A341231000, blanco, dimensiones 380x670x815 mm, incluso tapa y asiento color blanco Supralit Ref. A801230004 con las bisagras de acero inoxidable, elementos de fijación y silicona para sellado de juntas.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</si>
  <si>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</si>
  <si>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</si>
  <si>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</si>
  <si>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09427        </t>
  </si>
  <si>
    <t>Conjunto ducha con rociador antivandálico " Presto 65"</t>
  </si>
  <si>
    <t xml:space="preserve">Columna de grifo temporizado de un agua con instalación mural con cuerpo y rociador antivandalico de latón cromado, conjunto 65(c) con rociador antivandálico, Ref. 65040 "PRESTO IBÉRICA". Se medirá el número de unidades realmente ejecutadas según especificaciones de Proyecto. Incluso elementos de conexión. 
</t>
  </si>
  <si>
    <t xml:space="preserve">0112369      </t>
  </si>
  <si>
    <t>Pieza Presto racor DL400</t>
  </si>
  <si>
    <t xml:space="preserve">Suministro y colocación de racor DL400 para conexionado de ducha. Medida la unidad totalmente colocada.
</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</si>
  <si>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</si>
  <si>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</si>
  <si>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</si>
  <si>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 xml:space="preserve">09420        </t>
  </si>
  <si>
    <t>Grifería temporizada lavabo "Presto 105 ECO L" AFS</t>
  </si>
  <si>
    <t xml:space="preserve">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</si>
  <si>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 xml:space="preserve">09421A       </t>
  </si>
  <si>
    <t>Grifería temporizada lavabo "Presto 605 Palanca ECO" AFS</t>
  </si>
  <si>
    <t xml:space="preserve">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
</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</si>
  <si>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</si>
  <si>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</si>
  <si>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</si>
  <si>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</si>
  <si>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</si>
  <si>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</si>
  <si>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</si>
  <si>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</si>
  <si>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</si>
  <si>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</si>
  <si>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</si>
  <si>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</si>
  <si>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</si>
  <si>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</si>
  <si>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</si>
  <si>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</si>
  <si>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</si>
  <si>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</si>
  <si>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</si>
  <si>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</si>
  <si>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</si>
  <si>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 xml:space="preserve">09411        </t>
  </si>
  <si>
    <t>Secamanos</t>
  </si>
  <si>
    <t xml:space="preserve">Colocación de secamanos suministrado por la propiedad. Medida la unidad totalmente colocada y funcionando.
</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</si>
  <si>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</si>
  <si>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</si>
  <si>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</si>
  <si>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 xml:space="preserve">09405C       </t>
  </si>
  <si>
    <t>Fuente de agua refrigerada MEDICLINICS modelo FA0025C</t>
  </si>
  <si>
    <t xml:space="preserve">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</si>
  <si>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C009.4</t>
  </si>
  <si>
    <t>SG09</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</si>
  <si>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</si>
  <si>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</si>
  <si>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</si>
  <si>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</si>
  <si>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</si>
  <si>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</si>
  <si>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</si>
  <si>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</si>
  <si>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</si>
  <si>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</si>
  <si>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</si>
  <si>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</si>
  <si>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</si>
  <si>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</si>
  <si>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</si>
  <si>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</si>
  <si>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</si>
  <si>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</si>
  <si>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</si>
  <si>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</si>
  <si>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</si>
  <si>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</si>
  <si>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</si>
  <si>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</si>
  <si>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</si>
  <si>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 xml:space="preserve">10118C       </t>
  </si>
  <si>
    <t>Cable multipolar RZ1-K 0,6/1 kV, 4x6 mm2, Cu</t>
  </si>
  <si>
    <t xml:space="preserve">Cable multipolar RZ1-K (libre de halógeno), siendo su tensión asignada de 0,6/1 kV, reacción al fuego clase Eca, con conductor de cobre clase 5 (-K) de 4x6+TTx6 mm² de sección, con aislamiento de polietileno reticulado (R) y cubierta de PVC (V), incluso uniones, cajas de registro y empalme y pequeño material. Se medirá la longitud realmente ejecutada según especificaciones de Proyecto
</t>
  </si>
  <si>
    <t xml:space="preserve">10112A       </t>
  </si>
  <si>
    <t>Cable multipolar RZ1-K 0,6/1 kV, 4x6 mm2, Cu AFUMES (AS+)</t>
  </si>
  <si>
    <t xml:space="preserve">Cable multipolar RZ1-K (libre de halógeno), siendo su tensión asignada de 0,6/1 kV, reacción al fuego clase Eca, con conductor de cobre clase 5 (-K) de 4x6+TTx6mm² de sección tipo AFUMEX (AS+), con aislamiento de polietileno reticulado (R) y cubierta de PVC (V), incluso elementos auxiliares, cajas de empalme y pequeño material. Se medirá la longitud realmente ejecutada según especificaciones de Proyecto.
</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</si>
  <si>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</si>
  <si>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</si>
  <si>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</si>
  <si>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 xml:space="preserve">10104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</si>
  <si>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</si>
  <si>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</si>
  <si>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</si>
  <si>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</si>
  <si>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</si>
  <si>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</si>
  <si>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</si>
  <si>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</si>
  <si>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1046A211A    </t>
  </si>
  <si>
    <t>KIT Caja de 2 módulos para suelo (1xTC16A+1xRJ45)</t>
  </si>
  <si>
    <t xml:space="preserve">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</si>
  <si>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1046A642AA   </t>
  </si>
  <si>
    <t>KIT Caja de 6 módulos en paramento (4xTC16A+2xRJ45)</t>
  </si>
  <si>
    <t xml:space="preserve">Kit caja estanca de seis módulos cableado interior totalmente instalada para colocar en parametno,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</si>
  <si>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1046A642A    </t>
  </si>
  <si>
    <t>KIT Caja de 6 módulos en suelo (4xTC16A+2xRJ45)</t>
  </si>
  <si>
    <t xml:space="preserve">Kit caja estanca de seis módulos cableado interior totalmente instalada para colocar en suelo,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</si>
  <si>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1046A862A    </t>
  </si>
  <si>
    <t>KIT Caja de 8 módulos en paramento (6xTC16A+2xRJ45)</t>
  </si>
  <si>
    <t xml:space="preserve">Kit caja estanca de ocho módulos cableado interior totalmente instalada para colocar en paramento en superficie, compuesto por caja de conexiones para empotrar rectangular, portamecanismos para 8 módulos 47x47 para montaje de marco formado por puerta desmontable, marco y contramarco. 8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</si>
  <si>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</si>
  <si>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</si>
  <si>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</si>
  <si>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</si>
  <si>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</si>
  <si>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</si>
  <si>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</si>
  <si>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</si>
  <si>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</si>
  <si>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</si>
  <si>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</si>
  <si>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</si>
  <si>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</si>
  <si>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</si>
  <si>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</si>
  <si>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C10.1</t>
  </si>
  <si>
    <t xml:space="preserve">C10.2        </t>
  </si>
  <si>
    <t>Iluminación</t>
  </si>
  <si>
    <t xml:space="preserve">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</si>
  <si>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</si>
  <si>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</si>
  <si>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</si>
  <si>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</si>
  <si>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</si>
  <si>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</si>
  <si>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 xml:space="preserve">102011       </t>
  </si>
  <si>
    <t>Luminaria LED suspendida 40W SECOM 2200014084 + kit suspensión 5</t>
  </si>
  <si>
    <t xml:space="preserve">Luminaria LED suspendida 40W SECOM 2200014084 + kit suspensión 5
</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</si>
  <si>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</si>
  <si>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</si>
  <si>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</si>
  <si>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 xml:space="preserve">10204        </t>
  </si>
  <si>
    <t>Luminaria estanca Airfal Supra S0108L, led</t>
  </si>
  <si>
    <t xml:space="preserve">Suministro y montaje de luminaria estanca Airfal Supra S0108L,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</si>
  <si>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</si>
  <si>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</si>
  <si>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</si>
  <si>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</si>
  <si>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</si>
  <si>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</si>
  <si>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 xml:space="preserve">10205        </t>
  </si>
  <si>
    <t>Alumbrado emergencia 60 lúmenes</t>
  </si>
  <si>
    <t xml:space="preserve">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</si>
  <si>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10206        </t>
  </si>
  <si>
    <t>Alumbrado emergencia 110 lúmenes</t>
  </si>
  <si>
    <t xml:space="preserve">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</si>
  <si>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</si>
  <si>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</si>
  <si>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</si>
  <si>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10205P       </t>
  </si>
  <si>
    <t>Alumbrado emergencia permanente 60 lúmenes</t>
  </si>
  <si>
    <t xml:space="preserve">Suministro e instalación en superficie en zonas comunes de luminaria de emergencia AERLUX DL-60, permanente,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</si>
  <si>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10206P       </t>
  </si>
  <si>
    <t>Alumbrado emergencia permanente 110 lúmenes</t>
  </si>
  <si>
    <t xml:space="preserve">Suministro e instalación en superficie en zonas comunes de luminaria de emergencia AERLUX DL-110, permanente,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</si>
  <si>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</si>
  <si>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</si>
  <si>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</si>
  <si>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</si>
  <si>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</si>
  <si>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</si>
  <si>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 xml:space="preserve">102327       </t>
  </si>
  <si>
    <t>Tira LED PERFIL 2700K</t>
  </si>
  <si>
    <t xml:space="preserve">Suministro y colocación de tira LED tipo TIRA LED o equivalente  con difusor, T=2700K, 12w. 1100lm, enmarcando el hueco de acceso. Incluso perfil tubular "U" lacado Ral 9005 Negro Intenso y con tapeta translúcida difusora, pequeño material, elementos auxilaires y mano de obra. Medido el metro lineal realmente ejecutado y conexionado.
</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</si>
  <si>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</si>
  <si>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</si>
  <si>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</si>
  <si>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</si>
  <si>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</si>
  <si>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</si>
  <si>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</si>
  <si>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</si>
  <si>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</si>
  <si>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 xml:space="preserve">10317C       </t>
  </si>
  <si>
    <t>Armario rack de telecomunicaciones U26</t>
  </si>
  <si>
    <t xml:space="preserve">Armario rack U26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
</t>
  </si>
  <si>
    <t xml:space="preserve">103211       </t>
  </si>
  <si>
    <t>Preinstalación control de acceso</t>
  </si>
  <si>
    <t xml:space="preserve">Preinstalación control de acceso, cableado y conexionado del sistema de lector de huellas	
</t>
  </si>
  <si>
    <t xml:space="preserve">103212       </t>
  </si>
  <si>
    <t>Preinstalación tornos de acceso</t>
  </si>
  <si>
    <t xml:space="preserve">Preinstalación tornos de acceso, cableado y conexionado del sistemaa.
</t>
  </si>
  <si>
    <t xml:space="preserve">07.04.04     </t>
  </si>
  <si>
    <t>Registro enlace 450x450x120 mm.</t>
  </si>
  <si>
    <t xml:space="preserve">REGISTRO DE ENLACE DE 450x450x120 MM, INCLUSO P.P. DE PEQUEÑO MATERIAL Y AYUDAS DE ALBAÑILERÍA; CONSTRUIDO SEGÚN REGLAMENTO DE ICT. MEDIDA LA UNIDAD EJECUTADA
</t>
  </si>
  <si>
    <t xml:space="preserve">10150        </t>
  </si>
  <si>
    <t>Recibido de torniquetes y portillos de control de acceso</t>
  </si>
  <si>
    <t xml:space="preserve">Recibido de torniquetes y portillos de control de acceso, suministrados en obra por terceros. Incluso replanteo, colocación, anclaje a suelo y elementos de fijación necesarios. Se medirá la unidad ejecutada.
</t>
  </si>
  <si>
    <t xml:space="preserve">182550       </t>
  </si>
  <si>
    <t>Colocación de Antena WiFi</t>
  </si>
  <si>
    <t xml:space="preserve">Instalación de antena WiFi, suministrada por la Propiedad. Incluye todas las operaciones necesarias para el montaje correcto y seguro de la antena en la ubicación especificada, asegurando su funcionalidad óptima para la recepción y emisión de señales inalámbricas.
</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</si>
  <si>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</si>
  <si>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</si>
  <si>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</si>
  <si>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</si>
  <si>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</si>
  <si>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</si>
  <si>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 xml:space="preserve">EXT021B      </t>
  </si>
  <si>
    <t>Circuito interior con cable libre de oxígeno 2x2,5mm2</t>
  </si>
  <si>
    <t xml:space="preserve">Circuito de sonido formado por cable 2x2.5 mm2 libre de oxigeno. Medida la unidad totalmente ejecutada.
</t>
  </si>
  <si>
    <t xml:space="preserve">EXT022       </t>
  </si>
  <si>
    <t>Conducto PVC Flexible de 20mm</t>
  </si>
  <si>
    <t xml:space="preserve">Canalización para preinstalación de sonido formado por tubo corrugado de 20mm
</t>
  </si>
  <si>
    <t xml:space="preserve">02.06.06     </t>
  </si>
  <si>
    <t>Tubo corrugado Diam 25mm</t>
  </si>
  <si>
    <t xml:space="preserve">Tubo corrugado de diámetro 25mm, con resistencia a compresión 320nW y al impacto 2J. Aislante no propagador de llama. 
</t>
  </si>
  <si>
    <t xml:space="preserve">02.06.08     </t>
  </si>
  <si>
    <t>Tubo corrugado Diam 35mm</t>
  </si>
  <si>
    <t xml:space="preserve">Tubo corrugado de diámetro 35mm, con resistencia a compresión 320nW y al impacto 2J. Aislante no propagador de llama. 
</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</si>
  <si>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</si>
  <si>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</si>
  <si>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</si>
  <si>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C10.4</t>
  </si>
  <si>
    <t>SG10</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</si>
  <si>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</si>
  <si>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</si>
  <si>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</si>
  <si>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</si>
  <si>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</si>
  <si>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</si>
  <si>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</si>
  <si>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SODEC250H    </t>
  </si>
  <si>
    <t>Ventilador centrífugo SODECA SV-250/H</t>
  </si>
  <si>
    <t xml:space="preserve">Suministro y colocación de ventilador centrífugo para conductos SODECA SV-250/H, de caudal máximo disponible 2500m3/h, monofásico 230V 50Hz/60Hz, incluso accesorios, mano de obra y pequeño material y filtros  y amortiguadores tipo AMC mecanocaucho ST+Sylomer ST-60 y parte proporcional de medios de elevación (elementos auxiliares, grúa, etc) si fuesen necesarios según condicionantes del proyecto y ubicación del equipo. Embocadura a conductos y salidas con lona antivibratoria. Medida la unidad totamente ejecutada, conexionada y funcionando.
</t>
  </si>
  <si>
    <t xml:space="preserve">1118020      </t>
  </si>
  <si>
    <t>Ventilador helicocentrígugo "S&amp;P TD-800/200  SILENT 3V"</t>
  </si>
  <si>
    <t xml:space="preserve">Ventilador helicocentrífugos de bajo perfil S&amp;p TD-800/200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</si>
  <si>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11120031     </t>
  </si>
  <si>
    <t>Ventilador helicocentrígugo "S&amp;P TD 2000/315 SILENT 3V"</t>
  </si>
  <si>
    <t xml:space="preserve">Ventilador helicocentrífugos de bajo perfil S&amp;p TD-2000/315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</si>
  <si>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117033GIS    </t>
  </si>
  <si>
    <t>Recuperador de calor "GISER GSR 18 29/33"</t>
  </si>
  <si>
    <t xml:space="preserve">Recuperador de calor "GISER GSR 18 29/33"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Horizontal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</si>
  <si>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 xml:space="preserve">0RASC6HNPE   </t>
  </si>
  <si>
    <t>Unidad exterior centrífuga VRF HITACHI RASC-6HNPE</t>
  </si>
  <si>
    <t xml:space="preserve">Unidad exterior CENTRÍFUGA, gama VRF CENTRÍFUGO, modelo RASC-6HNPE. Compresor scroll DC Inverter. Compatible con cualquiera de los distintos tipos de unidades interiores System Free. Posibilidad de instalar hasta 5 unidades interiores. Potencia frigorífica a máxima frecuencia del compresor de 16 kW en condiciones 35ºC (DB) exterior y 19ºC(WB) interior y potencia en calefacción a máxima frecuencia del compresor de 18,1 kW en condiciones 10ºC (WB) exterior y 20ºC (DB) interior. Potencia nominal en refrigeración de 14 kW y en calefacción de 15,5 kW. Potencia nominal consumida en refrigeración de 5090 W y en calefacción de 5740 W. Recirculación de gas caliente para mejorar el funcionamiento de calefacción y disminuir los desescarche. Alimentación 400V-50Hz. SEER de 5,22 y SCOP de 3,66. Equipo certificado por EUROVENT. Potencia sonora de 72 dB(A) o inferior. Presión sonora de 53 dB(A) y 49 dB(A) en modo nocturno. Caudal de aire de 3.600 m3/h. Presión estática (Nominal-Máxima) de 100/100 Pa. Refrigerante R410A. Diámetro de tuberías  (Líq.-Gas) 3/8-5/8 pulgadas. Dimensiones de 1415x1015x575 mm (AnchoxFondoxAlto) y peso de 192 Kg.
Marca/modelo: HITACHI/RASC-6HNPE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t>
  </si>
  <si>
    <t xml:space="preserve">0RCI20FSR    </t>
  </si>
  <si>
    <t>Unidad interior tipo Casette VRF HITACHI RCI-2.0FSR1</t>
  </si>
  <si>
    <t xml:space="preserve">Unidad interior tipo CASSETTE 4 VÍAS 800x800 RCI, gama SYSTEM FREE, modelo RCI-2.0FSR1 (cuerpo solo, sin panel). Válvula de expansión electrónica PID. Posibilidad de reducir potencia mendiante la utilización de DIP Switch. Potencia nominal frigorífica para UTOPIA 5 kW y calorífica 5,6 kW. Potencia nominal frigorífica para SET FREE 5,6 kW y calorífica 6,3 kW. Nivel de presión sonora 37 dB(A) o inferior, potencia sonora 55 dB(A) o inferior y caudal de aire de 660-1320 m3/h. Alimentación de 230V-50Hz. Diámetro de tuberías  (Líq.-Gas) 1/4-1/2 pulgadas. Dimensiones de 840x840x248 mm (AnchoxFondoxlto) y peso de 21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HITACHI/RCI-2.0FSR1
Medida la unidad totalmente ejecutada, incluso conexionado, elementos auxiliares y accesorios según manual de montaje, incluso amortiguadores con Sylomer de AMC mecanocaucho, según los modelos y cargas indicadas en tabla de estudio acústico.
</t>
  </si>
  <si>
    <t xml:space="preserve">0RCI25FSR    </t>
  </si>
  <si>
    <t>Unidad interior tipo Casette VRF HITACHI RCI-2.5FSR1</t>
  </si>
  <si>
    <t xml:space="preserve">Unidad interior tipo CASSETTE 4 VÍAS 800x800 RCI, gama SYSTEM FREE, modelo RCI-2.5FSR1 (cuerpo solo, sin panel). Válvula de expansión electrónica PID. Posibilidad de reducir potencia mendiante la utilización de DIP Switch. Potencia nominal frigorífica para UTOPIA 5,6 kW y calorífica 6,3 kW. Potencia nominal frigorífica para SET FREE 7,1 kW y calorífica 8,5 kW. Nivel de presión sonora 42 dB(A) o inferior, potencia sonora 56 dB(A) o inferior y caudal de aire de 840-1620 m3/h. Alimentación de 230V-50Hz. Diámetro de tuberías  (Líq.-Gas) 3/8-5/8 pulgadas. Dimensiones de 840x840x248 mm (AnchoxFondoxlto) y peso de 22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HITACHI/RCI-2.5FSR1
Medida la unidad totalmente ejecutada, incluso conexionado, elementos auxiliares y accesorios según manual de montaje, incluso amortiguadores con Sylomer de AMC mecanocaucho, según los modelos y cargas indicadas en tabla de estudio acústico.
</t>
  </si>
  <si>
    <t xml:space="preserve">0RPK08FSRM   </t>
  </si>
  <si>
    <t>Unidad interior tipo consola VRF HITACHI RPK-0.8FSRM</t>
  </si>
  <si>
    <t xml:space="preserve">Unidad interior tipo MURAL, gama SYSTEM FREE, modelo RPK-0.8FSRM, con 4 velocidades de flujo de aire y válvula de expansión incorporada. Válvula de expansión electrónica PID. Posibilidad de reducir potencia mendiante la utilización de DIP Switch. Potencia nominal frigorífica para UTOPIA 2 kW y calorífica 2,2 kW. Potencia nominal frigorífica para SET FREE 2,2 kW y calorífica 2,5 kW. Nivel de presión sonora 39 dB(A) o inferior, potencia sonora 53 dB(A) o inferior y caudal de aire es de 390-600 m3/h. Alimentación de 230V-50Hz. Diámetro de tuberías (Líq.-Gas) 1/4-1/2 pulgadas. Dimensiones de 790x230x300 mm (AnchoxFondoxAlto) y peso de 10 Kg.
Marca/modelo: HITACHI/RPK-0.8FSRM
Medida la unidad totalmente ejecutada, incluso conexionado, elementos auxiliares y accesorios según manual de montaje, incluso amortiguadores con Sylomer de AMC mecanocaucho, según los modelos y cargas indicadas en tabla de estudio acústico.
</t>
  </si>
  <si>
    <t xml:space="preserve">0PN23NA2     </t>
  </si>
  <si>
    <t>Unidad de panel HITACHI P-N23NA2</t>
  </si>
  <si>
    <t xml:space="preserve">Unidad de panel modelo P-N23NA2, para unidades interiores RCI-FSN4 y RCI-FSR. Panel preparado para incorporar sensor de movimiento (dispositivo opcional no incluido). Las dimensiones del panel son estandarizadas de 950x950x40 mm (AnchoxFondoxAlto) para el intercambio con modelos de otras capacidades y cuenta con lamas orientables de forma independiente con efecto "Coanda". El peso del panel es de 6,5 Kg.
Marca/modelo: HITACHI/P-N23NA2
</t>
  </si>
  <si>
    <t xml:space="preserve">0PCARFG2     </t>
  </si>
  <si>
    <t>Mando por cable multifunción HITACHI PC-ARFG2-E</t>
  </si>
  <si>
    <t xml:space="preserve">Mando por cable multifunción Advanced Color NFC en color blanco, modelo PC-ARFG2-E con tecnología NFC y pantalla a color, programación semanal (5 programaciones diarias de horario y temperatura), configuración y ajuste de los parámetros de funcionamiento. Función FrostWash compatible con la gama de VRF air365 Max (Pro) y las unidades interiores (RCI(M)-FSR(1)(E), RCD-FSR, RPC-FSR y RPI(L/H)-FSR(1)E). Compatible con aplicación de diagnóstico airCloud Tap. Función GentleCool para modificar la temperatira de salida de aire de la unidad interior. Modo Hotel. Exclusivas funciones de confort (disponibles en la gama RCI-FSR con el panel P-AP160NAE2) como FeetWarm (Complemento de confort para el modo Calefacción), FloorSense (Complemento de confort para el modo refrigeración), Crowd-Sense (Control predictivo para anticiparse a un aumento de la temperatura ambiente) o la posibilidad de seleccionar que el caudal de aire sea directo a la persona o la evite. Acceso a los parámetros de la unidad exterior para facilitar las tareas de revisión y mantenimiento. Multifución: Programación de las opciones ON/OFF a distancia, informe de fallos y rearme automático. Control de 1 a 16 unidades interiores. Control individual de las lamas. Configuración de las diferenets funciones del sensor de presencia. Autodiagnóstico, anti-congelación y reducción de temperatura. Sonda de ambiente integrada. Varios idiomas (22). Pantalla LCD. User friendly. Compatible con gama de unidades interiores System Free.
Marca/modelo: HITACHI/PC-ARFG2-E
</t>
  </si>
  <si>
    <t xml:space="preserve">CSNET-LITE   </t>
  </si>
  <si>
    <t>Controlado centralizado CSNET LITE HITACHI</t>
  </si>
  <si>
    <t xml:space="preserve">Controlador centralizado independiente modelo CSNET Lite , capaz de controlar 64 unidades interiores a través de una interface web. Este dispositivo también puede utilizarse como interfaz HLINK por los dispositivos “CSNET Manager 2”.
Marca / Modelo : HITACHI / CSNET Lite
</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</si>
  <si>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</si>
  <si>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</si>
  <si>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</si>
  <si>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</si>
  <si>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</si>
  <si>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</si>
  <si>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 xml:space="preserve">111912       </t>
  </si>
  <si>
    <t>Bomba de condensados MASTONE</t>
  </si>
  <si>
    <t xml:space="preserve">Suministro e instalación de bomba de condensados con depósito marca MASTONE, instalación "vista". Incluye accesorios de soportación y ayudas de albañilería necesarias.
</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</si>
  <si>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</si>
  <si>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</si>
  <si>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</si>
  <si>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 xml:space="preserve">11123625     </t>
  </si>
  <si>
    <t>Detector sensor CO2</t>
  </si>
  <si>
    <t xml:space="preserve">Sensor CO2 para control de calidad del aire tipo AMUN 716 SR colocado en pared, incluso conexionado. Medida la unidad totalmente ejecutada y conexionada
</t>
  </si>
  <si>
    <t>C11.1</t>
  </si>
  <si>
    <t xml:space="preserve">C11.2        </t>
  </si>
  <si>
    <t>Conexiones</t>
  </si>
  <si>
    <t xml:space="preserve">11152A1      </t>
  </si>
  <si>
    <t>Línea frigorífica doble cobre 1/2" (12,7mm) + 1/4" (6,32mm)</t>
  </si>
  <si>
    <t xml:space="preserve">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</si>
  <si>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11153A2      </t>
  </si>
  <si>
    <t>Línea frigorífica doble cobre 5/8" (15,87mm) + 3/8" (9,52mm)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</si>
  <si>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</si>
  <si>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11153A1      </t>
  </si>
  <si>
    <t>Línea frigorífica doble cobre 5/8" (15,87mm) + 1/4" (6,32mm)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</si>
  <si>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</si>
  <si>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E-102SN4     </t>
  </si>
  <si>
    <t>Multikit a 2 tubos, modelo E-102SN4</t>
  </si>
  <si>
    <t xml:space="preserve">MultiKit a 2 tubos, modelo E-102SN4. Diámetro de la tubería de gas de Ø 15,88-19,05-22,2 (según CV de Unidad Interior) y de la tubería de líquido Ø 9,52.
Marca/modelo: HITACHI/E-102SN4
</t>
  </si>
  <si>
    <t>C11.2</t>
  </si>
  <si>
    <t xml:space="preserve">C11.3        </t>
  </si>
  <si>
    <t>Difusión</t>
  </si>
  <si>
    <t xml:space="preserve">1125650X10B  </t>
  </si>
  <si>
    <t>Rejilla retorno 500x100mm de Madel</t>
  </si>
  <si>
    <t xml:space="preserve">Rejilla de retornode aluminio extruido, anodizado color negro mate, con lamas fijas, de 500x100mm,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</si>
  <si>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1125670X10B  </t>
  </si>
  <si>
    <t>Rejilla retorno 700x100mm de Madel</t>
  </si>
  <si>
    <t xml:space="preserve">Rejilla de retornode aluminio extruido, anodizado color negro mate, con lamas fijas, de 700x100mm,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</si>
  <si>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1125680X10B  </t>
  </si>
  <si>
    <t>Rejilla retorno 800x100mm de Madel</t>
  </si>
  <si>
    <t xml:space="preserve">Rejilla de retornode aluminio extruido, anodizado color negro mate, con lamas fijas, de 800x100mm,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</si>
  <si>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11255425X125B</t>
  </si>
  <si>
    <t>Rejilla impulsión 425x125mm de Madel</t>
  </si>
  <si>
    <t xml:space="preserve">Rejilla de impulsión, de aluminio extruido, anodizado color negro mate, con lamas horizontales regulables individualmente, de 425x125 mm,de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</si>
  <si>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1125510X10B  </t>
  </si>
  <si>
    <t>Rejilla impulsión 100x100mm de Madel</t>
  </si>
  <si>
    <t xml:space="preserve">Rejilla de impulsión, de aluminio extruido, anodizado color negro mate, con lamas horizontales regulables individualmente, de 100x100 mm,de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</si>
  <si>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11255525X125B</t>
  </si>
  <si>
    <t>Rejilla impulsión 525x125mm de Madel</t>
  </si>
  <si>
    <t xml:space="preserve">Rejilla de impulsión, de aluminio extruido, anodizado color negro mate, con lamas horizontales regulables individualmente, de 525x125mm,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</si>
  <si>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1125570X10B  </t>
  </si>
  <si>
    <t>Rejilla impulsión 700x100mm de Madel</t>
  </si>
  <si>
    <t xml:space="preserve">Rejilla de impulsión, de aluminio extruido, anodizado color negro mate, con lamas horizontales regulables individualmente, de 700x250mm,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</si>
  <si>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1125580X10B  </t>
  </si>
  <si>
    <t>Rejilla impulsión 800x100mm de Madel</t>
  </si>
  <si>
    <t xml:space="preserve">Rejilla de impulsión, de aluminio extruido, anodizado color negro mate, con lamas horizontales regulables individualmente, de 800x100mm,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</si>
  <si>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</si>
  <si>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</si>
  <si>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</si>
  <si>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 xml:space="preserve">11211        </t>
  </si>
  <si>
    <t>Conducto de lana mineral "Climaver Neto"</t>
  </si>
  <si>
    <t>m2</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</si>
  <si>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</si>
  <si>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 xml:space="preserve">11220        </t>
  </si>
  <si>
    <t>Conducto de chapa galvanizada 0,6 mm</t>
  </si>
  <si>
    <t xml:space="preserve">Conductos de chapa galvanizada de 0,6 mm de espesor y juntas transversales con vaina deslizante tipo bayoneta. Incluso embocaduras, derivaciones, accesorios de montaje, elementos de fijación y piezas especiales. Totalmente montada, conexionada y probada por empresa instaladora mediante las correspondientes pruebas de servicio. Se medirá la superficie realmente ejecutada según especificaciones del Proyecto.
</t>
  </si>
  <si>
    <t xml:space="preserve">1659529      </t>
  </si>
  <si>
    <t>Rejilla para toma de aire exterior</t>
  </si>
  <si>
    <t xml:space="preserve"> Rejilla de intemperie para instalaciones de ventilación, marco frontal y lamas de chapa perfilada de acero galvanizado, de dimensiones según plano, incluso malla de 20x20mm. Medida la unidad totalmente instalada, incluso mano de obra y pequeño material
</t>
  </si>
  <si>
    <t xml:space="preserve">IVG05030     </t>
  </si>
  <si>
    <t>Compuerta cortafuegos para conducto de ventilación 50x30cm</t>
  </si>
  <si>
    <t xml:space="preserve">Compuerta cortafuegos rectangular para conducto de 50x30cm, basculante, con disparo automático para el cierre de secciones de incendio por fusible térmico tarado a 72ºC, resistencia al fuego EI 120 según UNE-EN 1366-2, de dimensiones según plano, de chapa de acero galvanizado, conexión a conducto rectangular, para el cierre automático de secciones de incendio en instalaciones de ventilación. Incluso accesorios de montaje y elementos de fijación.
</t>
  </si>
  <si>
    <t>C11.3</t>
  </si>
  <si>
    <t>SG11</t>
  </si>
  <si>
    <t xml:space="preserve">SG12         </t>
  </si>
  <si>
    <t>Instalación de protección contra incendios</t>
  </si>
  <si>
    <t xml:space="preserve">03264        </t>
  </si>
  <si>
    <t>Certificación de instalación de PCI</t>
  </si>
  <si>
    <t xml:space="preserve">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
</t>
  </si>
  <si>
    <t xml:space="preserve">12001        </t>
  </si>
  <si>
    <t>Acometida instalación protección contra incendios, a justificar</t>
  </si>
  <si>
    <t xml:space="preserve">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</si>
  <si>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1200-12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</si>
  <si>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</si>
  <si>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</si>
  <si>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 xml:space="preserve">12035        </t>
  </si>
  <si>
    <t>Conexión de central de PCI con central de alarma de seguridad</t>
  </si>
  <si>
    <t xml:space="preserve">Conexión de central de PCI con central de alarma de seguridad. Medida la unidad realmente ejecutada.
</t>
  </si>
  <si>
    <t xml:space="preserve">12003B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</si>
  <si>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</si>
  <si>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</si>
  <si>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12004B       </t>
  </si>
  <si>
    <t>Pulsador de alarma, con tapa</t>
  </si>
  <si>
    <t xml:space="preserve">Pulsador de alarma convencional de rearme manual, de ABS color rojo, protección IP41, con led indicador de alarma color rojo y llave de rearme, con tapa de metacrilato.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</si>
  <si>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12005B       </t>
  </si>
  <si>
    <t>Sirena interior</t>
  </si>
  <si>
    <t xml:space="preserve">Suministro e instalación en paramento interior de sirena electrónica, de color rojo, con señal acústica y visual, alimentación a 24 Vcc, potencia sonora de 100 dB a 1 m y consumo de 14 mA.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</si>
  <si>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</si>
  <si>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</si>
  <si>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según normativa local. Se medirá el número de unidades realmente ejecutadas según especificaciones de Proyecto.
</t>
  </si>
  <si>
    <t xml:space="preserve">12031B       </t>
  </si>
  <si>
    <t>KIT Depósitos para reserva agua PCI de 12000L</t>
  </si>
  <si>
    <t xml:space="preserve">Kit de Batería con volumen total de 12.000L, conformado por 4 depósitos para reserva de agua contra incendios de 3000L de capacidad, prefabricados tipo Aquablock XL 3000L (ref. 4031466), de dimensiones Largo x Ancho x Alto (mm): 1725 x 4753 x 1850. Incluso kits de unión para conexionado entre ellos, Kit A para el primer depósito de una batería ref. 4011841, Kit B para cada depósito complementario de una batería ref. 4015685, Junta plana 68x84*4 (adaptador salida 2") ref. 589802, Junta negra NBR 65*5,5 (bocas superiores S75x6) ref. 445215, Tapa 560mm ref. 3075341, Palomillas para la tapa 560mm ref. 2057657, Pasamuros 1" ref. 2053587, Recambio Adaptador salida a 2" ref. 3007532 e Indicador de nivel universal ref. 585882. Medida la unidad totalmente ejecutada y conexionada.
</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</si>
  <si>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</si>
  <si>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</si>
  <si>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</si>
  <si>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</si>
  <si>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</si>
  <si>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</si>
  <si>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</si>
  <si>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</si>
  <si>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</si>
  <si>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</si>
  <si>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</si>
  <si>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</si>
  <si>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</si>
  <si>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</si>
  <si>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</si>
  <si>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 xml:space="preserve">12PUL-SETA   </t>
  </si>
  <si>
    <t>Interruptor de Botón de Presión para Parada de Emergencia</t>
  </si>
  <si>
    <t xml:space="preserve">Interruptor de Botón de Presión para Parada de Emergencia Tapa de Seta Rojo. Ui: 660V; Ith: 10A. Tipo de contacto Mushroom. Medido de la unidad totalmente ejecutada y funcionando.
</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</si>
  <si>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</si>
  <si>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</si>
  <si>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</si>
  <si>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 xml:space="preserve">12038        </t>
  </si>
  <si>
    <t>Red de distribución de agua de 2" PP-RCT</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</si>
  <si>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
</t>
  </si>
  <si>
    <t xml:space="preserve">12037        </t>
  </si>
  <si>
    <t xml:space="preserve">Red de distribución de agua de 1 1/2" PP-RCT	</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</si>
  <si>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
</t>
  </si>
  <si>
    <t xml:space="preserve">12011        </t>
  </si>
  <si>
    <t>Cableado 1,5 mm2 + PVC FLEXIBLE</t>
  </si>
  <si>
    <t xml:space="preserve">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</si>
  <si>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</si>
  <si>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</si>
  <si>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</si>
  <si>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</si>
  <si>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</si>
  <si>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</si>
  <si>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</si>
  <si>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SG14         </t>
  </si>
  <si>
    <t>Seguridad y salud</t>
  </si>
  <si>
    <t xml:space="preserve">10.01        </t>
  </si>
  <si>
    <t>SEGURIDAD Y SALUD</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</si>
  <si>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</si>
  <si>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SG14</t>
  </si>
  <si>
    <t>SG_BP_23_V01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</si>
</sst>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49" fontId="2" fillId="0" borderId="0" xfId="0" applyNumberFormat="1" applyFont="1"/>
    <xf numFmtId="0" fontId="2" fillId="0" borderId="0" xfId="0" applyFont="1"/>
    <xf numFmtId="49" fontId="3" fillId="0" borderId="0" xfId="0" applyNumberFormat="1" applyFont="1" applyAlignment="1">
      <alignment vertical="top"/>
    </xf>
    <xf numFmtId="0" fontId="3" fillId="0" borderId="0" xfId="0" applyFont="1" applyAlignment="1">
      <alignment vertical="top"/>
    </xf>
    <xf numFmtId="49" fontId="6" fillId="0" borderId="0" xfId="0" applyNumberFormat="1" applyFont="1" applyAlignment="1">
      <alignment vertical="top"/>
    </xf>
    <xf numFmtId="49" fontId="5" fillId="3" borderId="0" xfId="0" applyNumberFormat="1" applyFont="1" applyFill="1" applyAlignment="1">
      <alignment vertical="top"/>
    </xf>
    <xf numFmtId="0" fontId="4" fillId="0" borderId="0" xfId="0" applyFont="1" applyAlignment="1">
      <alignment vertical="top"/>
    </xf>
    <xf numFmtId="49" fontId="5" fillId="4" borderId="0" xfId="0" applyNumberFormat="1" applyFont="1" applyFill="1" applyAlignment="1">
      <alignment vertical="top"/>
    </xf>
    <xf numFmtId="49" fontId="4" fillId="0" borderId="0" xfId="0" applyNumberFormat="1" applyFont="1" applyAlignment="1">
      <alignment vertical="top"/>
    </xf>
    <xf numFmtId="0" fontId="4" fillId="0" borderId="0" xfId="0" applyFont="1" applyAlignment="1">
      <alignment vertical="top" wrapText="1"/>
    </xf>
    <xf numFmtId="0" fontId="4" fillId="5" borderId="0" xfId="0" applyFont="1" applyFill="1" applyAlignment="1">
      <alignment vertical="top"/>
    </xf>
    <xf numFmtId="49" fontId="6" fillId="0" borderId="0" xfId="0" applyNumberFormat="1" applyFont="1" applyAlignment="1">
      <alignment vertical="top" wrapText="1"/>
    </xf>
    <xf numFmtId="49" fontId="5" fillId="3" borderId="0" xfId="0" applyNumberFormat="1" applyFont="1" applyFill="1" applyAlignment="1">
      <alignment vertical="top" wrapText="1"/>
    </xf>
    <xf numFmtId="49" fontId="5" fillId="4" borderId="0" xfId="0" applyNumberFormat="1" applyFont="1" applyFill="1" applyAlignment="1">
      <alignment vertical="top" wrapText="1"/>
    </xf>
    <xf numFmtId="49" fontId="4" fillId="0" borderId="0" xfId="0" applyNumberFormat="1" applyFont="1" applyAlignment="1">
      <alignment vertical="top" wrapText="1"/>
    </xf>
    <xf numFmtId="49" fontId="5" fillId="0" borderId="0" xfId="0" applyNumberFormat="1" applyFont="1" applyAlignment="1">
      <alignment vertical="top" wrapText="1"/>
    </xf>
    <xf numFmtId="0" fontId="4" fillId="5" borderId="0" xfId="0" applyFont="1" applyFill="1" applyAlignment="1">
      <alignment vertical="top" wrapText="1"/>
    </xf>
    <xf numFmtId="43" fontId="2" fillId="0" borderId="0" xfId="1" applyFont="1"/>
    <xf numFmtId="43" fontId="3" fillId="0" borderId="0" xfId="1" applyFont="1" applyAlignment="1">
      <alignment vertical="top"/>
    </xf>
    <xf numFmtId="43" fontId="6" fillId="0" borderId="0" xfId="1" applyFont="1" applyAlignment="1">
      <alignment horizontal="right" vertical="top"/>
    </xf>
    <xf numFmtId="43" fontId="5" fillId="2" borderId="0" xfId="1" applyFont="1" applyFill="1" applyAlignment="1">
      <alignment vertical="top"/>
    </xf>
    <xf numFmtId="43" fontId="4" fillId="0" borderId="0" xfId="1" applyFont="1" applyAlignment="1">
      <alignment vertical="top"/>
    </xf>
    <xf numFmtId="43" fontId="4" fillId="2" borderId="0" xfId="1" applyFont="1" applyFill="1" applyAlignment="1">
      <alignment vertical="top"/>
    </xf>
    <xf numFmtId="43" fontId="4" fillId="5" borderId="0" xfId="1" applyFont="1" applyFill="1" applyAlignment="1">
      <alignment vertical="top"/>
    </xf>
    <xf numFmtId="43" fontId="0"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ECD9F-F805-46E5-A2F7-98BACB09EF56}">
  <dimension ref="A1:G712"/>
  <sheetViews>
    <sheetView tabSelected="1" workbookViewId="0">
      <pane xSplit="4" ySplit="3" topLeftCell="E4" activePane="bottomRight" state="frozen"/>
      <selection pane="topRight" activeCell="E1" sqref="E1"/>
      <selection pane="bottomLeft" activeCell="A4" sqref="A4"/>
      <selection pane="bottomRight" activeCell="G1" sqref="E1:G1048576"/>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8.140625" style="25" bestFit="1" customWidth="1"/>
    <col min="6" max="7" width="9.5703125" style="25" bestFit="1" customWidth="1"/>
  </cols>
  <sheetData>
    <row r="1" spans="1:7" x14ac:dyDescent="0.25">
      <c r="A1" s="1" t="s">
        <v>0</v>
      </c>
      <c r="B1" s="2"/>
      <c r="C1" s="2"/>
      <c r="D1" s="2"/>
      <c r="E1" s="18"/>
      <c r="F1" s="18"/>
      <c r="G1" s="18"/>
    </row>
    <row r="2" spans="1:7" ht="18.75" x14ac:dyDescent="0.25">
      <c r="A2" s="3" t="s">
        <v>1</v>
      </c>
      <c r="B2" s="4"/>
      <c r="C2" s="4"/>
      <c r="D2" s="4"/>
      <c r="E2" s="19"/>
      <c r="F2" s="19"/>
      <c r="G2" s="19"/>
    </row>
    <row r="3" spans="1:7" x14ac:dyDescent="0.25">
      <c r="A3" s="5" t="s">
        <v>2</v>
      </c>
      <c r="B3" s="5" t="s">
        <v>5</v>
      </c>
      <c r="C3" s="5" t="s">
        <v>6</v>
      </c>
      <c r="D3" s="12" t="s">
        <v>3</v>
      </c>
      <c r="E3" s="20" t="s">
        <v>7</v>
      </c>
      <c r="F3" s="20" t="s">
        <v>8</v>
      </c>
      <c r="G3" s="20" t="s">
        <v>4</v>
      </c>
    </row>
    <row r="4" spans="1:7" x14ac:dyDescent="0.25">
      <c r="A4" s="6" t="s">
        <v>9</v>
      </c>
      <c r="B4" s="6" t="s">
        <v>11</v>
      </c>
      <c r="C4" s="6" t="s">
        <v>0</v>
      </c>
      <c r="D4" s="13" t="s">
        <v>10</v>
      </c>
      <c r="E4" s="21">
        <f>E34</f>
        <v>1</v>
      </c>
      <c r="F4" s="21">
        <f>F34</f>
        <v>3947.8199999999997</v>
      </c>
      <c r="G4" s="21">
        <f>G34</f>
        <v>3947.82</v>
      </c>
    </row>
    <row r="5" spans="1:7" x14ac:dyDescent="0.25">
      <c r="A5" s="7"/>
      <c r="B5" s="7"/>
      <c r="C5" s="7"/>
      <c r="D5" s="10"/>
      <c r="E5" s="22"/>
      <c r="F5" s="22"/>
      <c r="G5" s="22"/>
    </row>
    <row r="6" spans="1:7" x14ac:dyDescent="0.25">
      <c r="A6" s="8" t="s">
        <v>12</v>
      </c>
      <c r="B6" s="8" t="s">
        <v>11</v>
      </c>
      <c r="C6" s="8" t="s">
        <v>0</v>
      </c>
      <c r="D6" s="14" t="s">
        <v>13</v>
      </c>
      <c r="E6" s="21">
        <f>E9</f>
        <v>1</v>
      </c>
      <c r="F6" s="21">
        <f>F9</f>
        <v>1307.17</v>
      </c>
      <c r="G6" s="21">
        <f>G9</f>
        <v>1307.17</v>
      </c>
    </row>
    <row r="7" spans="1:7" ht="22.5" x14ac:dyDescent="0.25">
      <c r="A7" s="9" t="s">
        <v>14</v>
      </c>
      <c r="B7" s="9" t="s">
        <v>16</v>
      </c>
      <c r="C7" s="9" t="s">
        <v>17</v>
      </c>
      <c r="D7" s="15" t="s">
        <v>15</v>
      </c>
      <c r="E7" s="22">
        <v>36.770000000000003</v>
      </c>
      <c r="F7" s="22">
        <v>35.549999999999997</v>
      </c>
      <c r="G7" s="23">
        <f>ROUND(E7*F7,2)</f>
        <v>1307.17</v>
      </c>
    </row>
    <row r="8" spans="1:7" ht="168.75" x14ac:dyDescent="0.25">
      <c r="A8" s="7"/>
      <c r="B8" s="7"/>
      <c r="C8" s="7"/>
      <c r="D8" s="10" t="s">
        <v>18</v>
      </c>
      <c r="E8" s="22"/>
      <c r="F8" s="22"/>
      <c r="G8" s="22"/>
    </row>
    <row r="9" spans="1:7" x14ac:dyDescent="0.25">
      <c r="A9" s="7"/>
      <c r="B9" s="7"/>
      <c r="C9" s="7"/>
      <c r="D9" s="16" t="s">
        <v>19</v>
      </c>
      <c r="E9" s="22">
        <v>1</v>
      </c>
      <c r="F9" s="21">
        <f>G7</f>
        <v>1307.17</v>
      </c>
      <c r="G9" s="21">
        <f>ROUND(F9*E9,2)</f>
        <v>1307.17</v>
      </c>
    </row>
    <row r="10" spans="1:7" ht="0.95" customHeight="1" x14ac:dyDescent="0.25">
      <c r="A10" s="11"/>
      <c r="B10" s="11"/>
      <c r="C10" s="11"/>
      <c r="D10" s="17"/>
      <c r="E10" s="24"/>
      <c r="F10" s="24"/>
      <c r="G10" s="24"/>
    </row>
    <row r="11" spans="1:7" x14ac:dyDescent="0.25">
      <c r="A11" s="8" t="s">
        <v>20</v>
      </c>
      <c r="B11" s="8" t="s">
        <v>11</v>
      </c>
      <c r="C11" s="8" t="s">
        <v>0</v>
      </c>
      <c r="D11" s="14" t="s">
        <v>21</v>
      </c>
      <c r="E11" s="21">
        <f>E16</f>
        <v>1</v>
      </c>
      <c r="F11" s="21">
        <f>F16</f>
        <v>149.33999999999997</v>
      </c>
      <c r="G11" s="21">
        <f>G16</f>
        <v>149.34</v>
      </c>
    </row>
    <row r="12" spans="1:7" x14ac:dyDescent="0.25">
      <c r="A12" s="9" t="s">
        <v>22</v>
      </c>
      <c r="B12" s="9" t="s">
        <v>16</v>
      </c>
      <c r="C12" s="9" t="s">
        <v>24</v>
      </c>
      <c r="D12" s="15" t="s">
        <v>23</v>
      </c>
      <c r="E12" s="22">
        <v>1.0900000000000001</v>
      </c>
      <c r="F12" s="22">
        <v>60.21</v>
      </c>
      <c r="G12" s="23">
        <f>ROUND(E12*F12,2)</f>
        <v>65.63</v>
      </c>
    </row>
    <row r="13" spans="1:7" ht="90" x14ac:dyDescent="0.25">
      <c r="A13" s="7"/>
      <c r="B13" s="7"/>
      <c r="C13" s="7"/>
      <c r="D13" s="10" t="s">
        <v>25</v>
      </c>
      <c r="E13" s="22"/>
      <c r="F13" s="22"/>
      <c r="G13" s="22"/>
    </row>
    <row r="14" spans="1:7" x14ac:dyDescent="0.25">
      <c r="A14" s="9" t="s">
        <v>26</v>
      </c>
      <c r="B14" s="9" t="s">
        <v>16</v>
      </c>
      <c r="C14" s="9" t="s">
        <v>17</v>
      </c>
      <c r="D14" s="15" t="s">
        <v>27</v>
      </c>
      <c r="E14" s="22">
        <v>4.42</v>
      </c>
      <c r="F14" s="22">
        <v>18.940000000000001</v>
      </c>
      <c r="G14" s="23">
        <f>ROUND(E14*F14,2)</f>
        <v>83.71</v>
      </c>
    </row>
    <row r="15" spans="1:7" ht="78.75" x14ac:dyDescent="0.25">
      <c r="A15" s="7"/>
      <c r="B15" s="7"/>
      <c r="C15" s="7"/>
      <c r="D15" s="10" t="s">
        <v>28</v>
      </c>
      <c r="E15" s="22"/>
      <c r="F15" s="22"/>
      <c r="G15" s="22"/>
    </row>
    <row r="16" spans="1:7" x14ac:dyDescent="0.25">
      <c r="A16" s="7"/>
      <c r="B16" s="7"/>
      <c r="C16" s="7"/>
      <c r="D16" s="16" t="s">
        <v>29</v>
      </c>
      <c r="E16" s="22">
        <v>1</v>
      </c>
      <c r="F16" s="21">
        <f>G12+G14</f>
        <v>149.33999999999997</v>
      </c>
      <c r="G16" s="21">
        <f>ROUND(F16*E16,2)</f>
        <v>149.34</v>
      </c>
    </row>
    <row r="17" spans="1:7" ht="0.95" customHeight="1" x14ac:dyDescent="0.25">
      <c r="A17" s="11"/>
      <c r="B17" s="11"/>
      <c r="C17" s="11"/>
      <c r="D17" s="17"/>
      <c r="E17" s="24"/>
      <c r="F17" s="24"/>
      <c r="G17" s="24"/>
    </row>
    <row r="18" spans="1:7" x14ac:dyDescent="0.25">
      <c r="A18" s="8" t="s">
        <v>30</v>
      </c>
      <c r="B18" s="8" t="s">
        <v>11</v>
      </c>
      <c r="C18" s="8" t="s">
        <v>0</v>
      </c>
      <c r="D18" s="14" t="s">
        <v>31</v>
      </c>
      <c r="E18" s="21">
        <f>E27</f>
        <v>1</v>
      </c>
      <c r="F18" s="21">
        <f>F27</f>
        <v>1446.3</v>
      </c>
      <c r="G18" s="21">
        <f>G27</f>
        <v>1446.3</v>
      </c>
    </row>
    <row r="19" spans="1:7" x14ac:dyDescent="0.25">
      <c r="A19" s="9" t="s">
        <v>32</v>
      </c>
      <c r="B19" s="9" t="s">
        <v>16</v>
      </c>
      <c r="C19" s="9" t="s">
        <v>34</v>
      </c>
      <c r="D19" s="15" t="s">
        <v>33</v>
      </c>
      <c r="E19" s="22">
        <v>1</v>
      </c>
      <c r="F19" s="22">
        <v>250</v>
      </c>
      <c r="G19" s="23">
        <f>ROUND(E19*F19,2)</f>
        <v>250</v>
      </c>
    </row>
    <row r="20" spans="1:7" ht="168.75" x14ac:dyDescent="0.25">
      <c r="A20" s="7"/>
      <c r="B20" s="7"/>
      <c r="C20" s="7"/>
      <c r="D20" s="10" t="s">
        <v>35</v>
      </c>
      <c r="E20" s="22"/>
      <c r="F20" s="22"/>
      <c r="G20" s="22"/>
    </row>
    <row r="21" spans="1:7" x14ac:dyDescent="0.25">
      <c r="A21" s="9" t="s">
        <v>36</v>
      </c>
      <c r="B21" s="9" t="s">
        <v>16</v>
      </c>
      <c r="C21" s="9" t="s">
        <v>38</v>
      </c>
      <c r="D21" s="15" t="s">
        <v>37</v>
      </c>
      <c r="E21" s="22">
        <v>20</v>
      </c>
      <c r="F21" s="22">
        <v>12.5</v>
      </c>
      <c r="G21" s="23">
        <f>ROUND(E21*F21,2)</f>
        <v>250</v>
      </c>
    </row>
    <row r="22" spans="1:7" ht="146.25" x14ac:dyDescent="0.25">
      <c r="A22" s="7"/>
      <c r="B22" s="7"/>
      <c r="C22" s="7"/>
      <c r="D22" s="10" t="s">
        <v>39</v>
      </c>
      <c r="E22" s="22"/>
      <c r="F22" s="22"/>
      <c r="G22" s="22"/>
    </row>
    <row r="23" spans="1:7" x14ac:dyDescent="0.25">
      <c r="A23" s="9" t="s">
        <v>40</v>
      </c>
      <c r="B23" s="9" t="s">
        <v>16</v>
      </c>
      <c r="C23" s="9" t="s">
        <v>42</v>
      </c>
      <c r="D23" s="15" t="s">
        <v>41</v>
      </c>
      <c r="E23" s="22">
        <v>10</v>
      </c>
      <c r="F23" s="22">
        <v>74.680000000000007</v>
      </c>
      <c r="G23" s="23">
        <f>ROUND(E23*F23,2)</f>
        <v>746.8</v>
      </c>
    </row>
    <row r="24" spans="1:7" ht="101.25" x14ac:dyDescent="0.25">
      <c r="A24" s="7"/>
      <c r="B24" s="7"/>
      <c r="C24" s="7"/>
      <c r="D24" s="10" t="s">
        <v>43</v>
      </c>
      <c r="E24" s="22"/>
      <c r="F24" s="22"/>
      <c r="G24" s="22"/>
    </row>
    <row r="25" spans="1:7" x14ac:dyDescent="0.25">
      <c r="A25" s="9" t="s">
        <v>44</v>
      </c>
      <c r="B25" s="9" t="s">
        <v>16</v>
      </c>
      <c r="C25" s="9" t="s">
        <v>42</v>
      </c>
      <c r="D25" s="15" t="s">
        <v>45</v>
      </c>
      <c r="E25" s="22">
        <v>7</v>
      </c>
      <c r="F25" s="22">
        <v>28.5</v>
      </c>
      <c r="G25" s="23">
        <f>ROUND(E25*F25,2)</f>
        <v>199.5</v>
      </c>
    </row>
    <row r="26" spans="1:7" ht="67.5" x14ac:dyDescent="0.25">
      <c r="A26" s="7"/>
      <c r="B26" s="7"/>
      <c r="C26" s="7"/>
      <c r="D26" s="10" t="s">
        <v>46</v>
      </c>
      <c r="E26" s="22"/>
      <c r="F26" s="22"/>
      <c r="G26" s="22"/>
    </row>
    <row r="27" spans="1:7" x14ac:dyDescent="0.25">
      <c r="A27" s="7"/>
      <c r="B27" s="7"/>
      <c r="C27" s="7"/>
      <c r="D27" s="16" t="s">
        <v>47</v>
      </c>
      <c r="E27" s="22">
        <v>1</v>
      </c>
      <c r="F27" s="21">
        <f>G19+G21+G23+G25</f>
        <v>1446.3</v>
      </c>
      <c r="G27" s="21">
        <f>ROUND(F27*E27,2)</f>
        <v>1446.3</v>
      </c>
    </row>
    <row r="28" spans="1:7" ht="0.95" customHeight="1" x14ac:dyDescent="0.25">
      <c r="A28" s="11"/>
      <c r="B28" s="11"/>
      <c r="C28" s="11"/>
      <c r="D28" s="17"/>
      <c r="E28" s="24"/>
      <c r="F28" s="24"/>
      <c r="G28" s="24"/>
    </row>
    <row r="29" spans="1:7" x14ac:dyDescent="0.25">
      <c r="A29" s="8" t="s">
        <v>48</v>
      </c>
      <c r="B29" s="8" t="s">
        <v>11</v>
      </c>
      <c r="C29" s="8" t="s">
        <v>0</v>
      </c>
      <c r="D29" s="14" t="s">
        <v>49</v>
      </c>
      <c r="E29" s="21">
        <f>E32</f>
        <v>1</v>
      </c>
      <c r="F29" s="21">
        <f>F32</f>
        <v>1045.01</v>
      </c>
      <c r="G29" s="21">
        <f>G32</f>
        <v>1045.01</v>
      </c>
    </row>
    <row r="30" spans="1:7" ht="22.5" x14ac:dyDescent="0.25">
      <c r="A30" s="9" t="s">
        <v>50</v>
      </c>
      <c r="B30" s="9" t="s">
        <v>16</v>
      </c>
      <c r="C30" s="9" t="s">
        <v>52</v>
      </c>
      <c r="D30" s="15" t="s">
        <v>51</v>
      </c>
      <c r="E30" s="22">
        <v>1</v>
      </c>
      <c r="F30" s="22">
        <v>1045.01</v>
      </c>
      <c r="G30" s="23">
        <f>ROUND(E30*F30,2)</f>
        <v>1045.01</v>
      </c>
    </row>
    <row r="31" spans="1:7" ht="90" x14ac:dyDescent="0.25">
      <c r="A31" s="7"/>
      <c r="B31" s="7"/>
      <c r="C31" s="7"/>
      <c r="D31" s="10" t="s">
        <v>53</v>
      </c>
      <c r="E31" s="22"/>
      <c r="F31" s="22"/>
      <c r="G31" s="22"/>
    </row>
    <row r="32" spans="1:7" x14ac:dyDescent="0.25">
      <c r="A32" s="7"/>
      <c r="B32" s="7"/>
      <c r="C32" s="7"/>
      <c r="D32" s="16" t="s">
        <v>54</v>
      </c>
      <c r="E32" s="22">
        <v>1</v>
      </c>
      <c r="F32" s="21">
        <f>G30</f>
        <v>1045.01</v>
      </c>
      <c r="G32" s="21">
        <f>ROUND(F32*E32,2)</f>
        <v>1045.01</v>
      </c>
    </row>
    <row r="33" spans="1:7" ht="0.95" customHeight="1" x14ac:dyDescent="0.25">
      <c r="A33" s="11"/>
      <c r="B33" s="11"/>
      <c r="C33" s="11"/>
      <c r="D33" s="17"/>
      <c r="E33" s="24"/>
      <c r="F33" s="24"/>
      <c r="G33" s="24"/>
    </row>
    <row r="34" spans="1:7" x14ac:dyDescent="0.25">
      <c r="A34" s="7"/>
      <c r="B34" s="7"/>
      <c r="C34" s="7"/>
      <c r="D34" s="16" t="s">
        <v>55</v>
      </c>
      <c r="E34" s="22">
        <v>1</v>
      </c>
      <c r="F34" s="21">
        <f>G9+G16+G27+G32</f>
        <v>3947.8199999999997</v>
      </c>
      <c r="G34" s="21">
        <f>ROUND(F34*E34,2)</f>
        <v>3947.82</v>
      </c>
    </row>
    <row r="35" spans="1:7" ht="0.95" customHeight="1" x14ac:dyDescent="0.25">
      <c r="A35" s="11"/>
      <c r="B35" s="11"/>
      <c r="C35" s="11"/>
      <c r="D35" s="17"/>
      <c r="E35" s="24"/>
      <c r="F35" s="24"/>
      <c r="G35" s="24"/>
    </row>
    <row r="36" spans="1:7" x14ac:dyDescent="0.25">
      <c r="A36" s="6" t="s">
        <v>56</v>
      </c>
      <c r="B36" s="6" t="s">
        <v>11</v>
      </c>
      <c r="C36" s="6" t="s">
        <v>0</v>
      </c>
      <c r="D36" s="13" t="s">
        <v>57</v>
      </c>
      <c r="E36" s="21">
        <f>E50</f>
        <v>1</v>
      </c>
      <c r="F36" s="21">
        <f>F50</f>
        <v>36916.559999999998</v>
      </c>
      <c r="G36" s="21">
        <f>G50</f>
        <v>36916.559999999998</v>
      </c>
    </row>
    <row r="37" spans="1:7" x14ac:dyDescent="0.25">
      <c r="A37" s="7"/>
      <c r="B37" s="7"/>
      <c r="C37" s="7"/>
      <c r="D37" s="10"/>
      <c r="E37" s="22"/>
      <c r="F37" s="22"/>
      <c r="G37" s="22"/>
    </row>
    <row r="38" spans="1:7" ht="22.5" x14ac:dyDescent="0.25">
      <c r="A38" s="9" t="s">
        <v>58</v>
      </c>
      <c r="B38" s="9" t="s">
        <v>16</v>
      </c>
      <c r="C38" s="9" t="s">
        <v>60</v>
      </c>
      <c r="D38" s="15" t="s">
        <v>59</v>
      </c>
      <c r="E38" s="22">
        <v>1002.32</v>
      </c>
      <c r="F38" s="22">
        <v>3.08</v>
      </c>
      <c r="G38" s="23">
        <f>ROUND(E38*F38,2)</f>
        <v>3087.15</v>
      </c>
    </row>
    <row r="39" spans="1:7" ht="90" x14ac:dyDescent="0.25">
      <c r="A39" s="7"/>
      <c r="B39" s="7"/>
      <c r="C39" s="7"/>
      <c r="D39" s="10" t="s">
        <v>61</v>
      </c>
      <c r="E39" s="22"/>
      <c r="F39" s="22"/>
      <c r="G39" s="22"/>
    </row>
    <row r="40" spans="1:7" x14ac:dyDescent="0.25">
      <c r="A40" s="9" t="s">
        <v>62</v>
      </c>
      <c r="B40" s="9" t="s">
        <v>16</v>
      </c>
      <c r="C40" s="9" t="s">
        <v>60</v>
      </c>
      <c r="D40" s="15" t="s">
        <v>63</v>
      </c>
      <c r="E40" s="22">
        <v>269.98</v>
      </c>
      <c r="F40" s="22">
        <v>3.56</v>
      </c>
      <c r="G40" s="23">
        <f>ROUND(E40*F40,2)</f>
        <v>961.13</v>
      </c>
    </row>
    <row r="41" spans="1:7" ht="146.25" x14ac:dyDescent="0.25">
      <c r="A41" s="7"/>
      <c r="B41" s="7"/>
      <c r="C41" s="7"/>
      <c r="D41" s="10" t="s">
        <v>64</v>
      </c>
      <c r="E41" s="22"/>
      <c r="F41" s="22"/>
      <c r="G41" s="22"/>
    </row>
    <row r="42" spans="1:7" x14ac:dyDescent="0.25">
      <c r="A42" s="9" t="s">
        <v>65</v>
      </c>
      <c r="B42" s="9" t="s">
        <v>16</v>
      </c>
      <c r="C42" s="9" t="s">
        <v>17</v>
      </c>
      <c r="D42" s="15" t="s">
        <v>66</v>
      </c>
      <c r="E42" s="22">
        <v>19</v>
      </c>
      <c r="F42" s="22">
        <v>64.38</v>
      </c>
      <c r="G42" s="23">
        <f>ROUND(E42*F42,2)</f>
        <v>1223.22</v>
      </c>
    </row>
    <row r="43" spans="1:7" ht="123.75" x14ac:dyDescent="0.25">
      <c r="A43" s="7"/>
      <c r="B43" s="7"/>
      <c r="C43" s="7"/>
      <c r="D43" s="10" t="s">
        <v>67</v>
      </c>
      <c r="E43" s="22"/>
      <c r="F43" s="22"/>
      <c r="G43" s="22"/>
    </row>
    <row r="44" spans="1:7" x14ac:dyDescent="0.25">
      <c r="A44" s="9" t="s">
        <v>68</v>
      </c>
      <c r="B44" s="9" t="s">
        <v>16</v>
      </c>
      <c r="C44" s="9" t="s">
        <v>70</v>
      </c>
      <c r="D44" s="15" t="s">
        <v>69</v>
      </c>
      <c r="E44" s="22">
        <v>69.900000000000006</v>
      </c>
      <c r="F44" s="22">
        <v>18.61</v>
      </c>
      <c r="G44" s="23">
        <f>ROUND(E44*F44,2)</f>
        <v>1300.8399999999999</v>
      </c>
    </row>
    <row r="45" spans="1:7" ht="258.75" x14ac:dyDescent="0.25">
      <c r="A45" s="7"/>
      <c r="B45" s="7"/>
      <c r="C45" s="7"/>
      <c r="D45" s="10" t="s">
        <v>71</v>
      </c>
      <c r="E45" s="22"/>
      <c r="F45" s="22"/>
      <c r="G45" s="22"/>
    </row>
    <row r="46" spans="1:7" x14ac:dyDescent="0.25">
      <c r="A46" s="9" t="s">
        <v>72</v>
      </c>
      <c r="B46" s="9" t="s">
        <v>16</v>
      </c>
      <c r="C46" s="9" t="s">
        <v>17</v>
      </c>
      <c r="D46" s="15" t="s">
        <v>73</v>
      </c>
      <c r="E46" s="22">
        <v>10.63</v>
      </c>
      <c r="F46" s="22">
        <v>20.91</v>
      </c>
      <c r="G46" s="23">
        <f>ROUND(E46*F46,2)</f>
        <v>222.27</v>
      </c>
    </row>
    <row r="47" spans="1:7" ht="225" x14ac:dyDescent="0.25">
      <c r="A47" s="7"/>
      <c r="B47" s="7"/>
      <c r="C47" s="7"/>
      <c r="D47" s="10" t="s">
        <v>74</v>
      </c>
      <c r="E47" s="22"/>
      <c r="F47" s="22"/>
      <c r="G47" s="22"/>
    </row>
    <row r="48" spans="1:7" x14ac:dyDescent="0.25">
      <c r="A48" s="9" t="s">
        <v>75</v>
      </c>
      <c r="B48" s="9" t="s">
        <v>16</v>
      </c>
      <c r="C48" s="9" t="s">
        <v>17</v>
      </c>
      <c r="D48" s="15" t="s">
        <v>76</v>
      </c>
      <c r="E48" s="22">
        <v>1309.6500000000001</v>
      </c>
      <c r="F48" s="22">
        <v>23</v>
      </c>
      <c r="G48" s="23">
        <f>ROUND(E48*F48,2)</f>
        <v>30121.95</v>
      </c>
    </row>
    <row r="49" spans="1:7" ht="247.5" x14ac:dyDescent="0.25">
      <c r="A49" s="7"/>
      <c r="B49" s="7"/>
      <c r="C49" s="7"/>
      <c r="D49" s="10" t="s">
        <v>77</v>
      </c>
      <c r="E49" s="22"/>
      <c r="F49" s="22"/>
      <c r="G49" s="22"/>
    </row>
    <row r="50" spans="1:7" x14ac:dyDescent="0.25">
      <c r="A50" s="7"/>
      <c r="B50" s="7"/>
      <c r="C50" s="7"/>
      <c r="D50" s="16" t="s">
        <v>78</v>
      </c>
      <c r="E50" s="22">
        <v>1</v>
      </c>
      <c r="F50" s="21">
        <f>G38+G40+G42+G44+G46+G48</f>
        <v>36916.559999999998</v>
      </c>
      <c r="G50" s="21">
        <f>ROUND(F50*E50,2)</f>
        <v>36916.559999999998</v>
      </c>
    </row>
    <row r="51" spans="1:7" ht="0.95" customHeight="1" x14ac:dyDescent="0.25">
      <c r="A51" s="11"/>
      <c r="B51" s="11"/>
      <c r="C51" s="11"/>
      <c r="D51" s="17"/>
      <c r="E51" s="24"/>
      <c r="F51" s="24"/>
      <c r="G51" s="24"/>
    </row>
    <row r="52" spans="1:7" x14ac:dyDescent="0.25">
      <c r="A52" s="6" t="s">
        <v>79</v>
      </c>
      <c r="B52" s="6" t="s">
        <v>11</v>
      </c>
      <c r="C52" s="6" t="s">
        <v>0</v>
      </c>
      <c r="D52" s="13" t="s">
        <v>80</v>
      </c>
      <c r="E52" s="21">
        <f>E138</f>
        <v>1</v>
      </c>
      <c r="F52" s="21">
        <f>F138</f>
        <v>73994.89</v>
      </c>
      <c r="G52" s="21">
        <f>G138</f>
        <v>73994.89</v>
      </c>
    </row>
    <row r="53" spans="1:7" x14ac:dyDescent="0.25">
      <c r="A53" s="7"/>
      <c r="B53" s="7"/>
      <c r="C53" s="7"/>
      <c r="D53" s="10"/>
      <c r="E53" s="22"/>
      <c r="F53" s="22"/>
      <c r="G53" s="22"/>
    </row>
    <row r="54" spans="1:7" x14ac:dyDescent="0.25">
      <c r="A54" s="8" t="s">
        <v>81</v>
      </c>
      <c r="B54" s="8" t="s">
        <v>11</v>
      </c>
      <c r="C54" s="8" t="s">
        <v>0</v>
      </c>
      <c r="D54" s="14" t="s">
        <v>82</v>
      </c>
      <c r="E54" s="21">
        <f>E61</f>
        <v>1</v>
      </c>
      <c r="F54" s="21">
        <f>F61</f>
        <v>1588.5</v>
      </c>
      <c r="G54" s="21">
        <f>G61</f>
        <v>1588.5</v>
      </c>
    </row>
    <row r="55" spans="1:7" ht="22.5" x14ac:dyDescent="0.25">
      <c r="A55" s="9" t="s">
        <v>83</v>
      </c>
      <c r="B55" s="9" t="s">
        <v>16</v>
      </c>
      <c r="C55" s="9" t="s">
        <v>17</v>
      </c>
      <c r="D55" s="15" t="s">
        <v>84</v>
      </c>
      <c r="E55" s="22">
        <v>5.85</v>
      </c>
      <c r="F55" s="22">
        <v>35.54</v>
      </c>
      <c r="G55" s="23">
        <f>ROUND(E55*F55,2)</f>
        <v>207.91</v>
      </c>
    </row>
    <row r="56" spans="1:7" ht="247.5" x14ac:dyDescent="0.25">
      <c r="A56" s="7"/>
      <c r="B56" s="7"/>
      <c r="C56" s="7"/>
      <c r="D56" s="10" t="s">
        <v>85</v>
      </c>
      <c r="E56" s="22"/>
      <c r="F56" s="22"/>
      <c r="G56" s="22"/>
    </row>
    <row r="57" spans="1:7" ht="22.5" x14ac:dyDescent="0.25">
      <c r="A57" s="9" t="s">
        <v>86</v>
      </c>
      <c r="B57" s="9" t="s">
        <v>16</v>
      </c>
      <c r="C57" s="9" t="s">
        <v>17</v>
      </c>
      <c r="D57" s="15" t="s">
        <v>87</v>
      </c>
      <c r="E57" s="22">
        <v>13</v>
      </c>
      <c r="F57" s="22">
        <v>62.11</v>
      </c>
      <c r="G57" s="23">
        <f>ROUND(E57*F57,2)</f>
        <v>807.43</v>
      </c>
    </row>
    <row r="58" spans="1:7" ht="281.25" x14ac:dyDescent="0.25">
      <c r="A58" s="7"/>
      <c r="B58" s="7"/>
      <c r="C58" s="7"/>
      <c r="D58" s="10" t="s">
        <v>88</v>
      </c>
      <c r="E58" s="22"/>
      <c r="F58" s="22"/>
      <c r="G58" s="22"/>
    </row>
    <row r="59" spans="1:7" x14ac:dyDescent="0.25">
      <c r="A59" s="9" t="s">
        <v>89</v>
      </c>
      <c r="B59" s="9" t="s">
        <v>16</v>
      </c>
      <c r="C59" s="9" t="s">
        <v>38</v>
      </c>
      <c r="D59" s="15" t="s">
        <v>90</v>
      </c>
      <c r="E59" s="22">
        <v>11.5</v>
      </c>
      <c r="F59" s="22">
        <v>49.84</v>
      </c>
      <c r="G59" s="23">
        <f>ROUND(E59*F59,2)</f>
        <v>573.16</v>
      </c>
    </row>
    <row r="60" spans="1:7" ht="168.75" x14ac:dyDescent="0.25">
      <c r="A60" s="7"/>
      <c r="B60" s="7"/>
      <c r="C60" s="7"/>
      <c r="D60" s="10" t="s">
        <v>91</v>
      </c>
      <c r="E60" s="22"/>
      <c r="F60" s="22"/>
      <c r="G60" s="22"/>
    </row>
    <row r="61" spans="1:7" x14ac:dyDescent="0.25">
      <c r="A61" s="7"/>
      <c r="B61" s="7"/>
      <c r="C61" s="7"/>
      <c r="D61" s="16" t="s">
        <v>92</v>
      </c>
      <c r="E61" s="22">
        <v>1</v>
      </c>
      <c r="F61" s="21">
        <f>G55+G57+G59</f>
        <v>1588.5</v>
      </c>
      <c r="G61" s="21">
        <f>ROUND(F61*E61,2)</f>
        <v>1588.5</v>
      </c>
    </row>
    <row r="62" spans="1:7" ht="0.95" customHeight="1" x14ac:dyDescent="0.25">
      <c r="A62" s="11"/>
      <c r="B62" s="11"/>
      <c r="C62" s="11"/>
      <c r="D62" s="17"/>
      <c r="E62" s="24"/>
      <c r="F62" s="24"/>
      <c r="G62" s="24"/>
    </row>
    <row r="63" spans="1:7" x14ac:dyDescent="0.25">
      <c r="A63" s="8" t="s">
        <v>93</v>
      </c>
      <c r="B63" s="8" t="s">
        <v>11</v>
      </c>
      <c r="C63" s="8" t="s">
        <v>0</v>
      </c>
      <c r="D63" s="14" t="s">
        <v>94</v>
      </c>
      <c r="E63" s="21">
        <f>E68</f>
        <v>1</v>
      </c>
      <c r="F63" s="21">
        <f>F68</f>
        <v>3789.49</v>
      </c>
      <c r="G63" s="21">
        <f>G68</f>
        <v>3789.49</v>
      </c>
    </row>
    <row r="64" spans="1:7" ht="22.5" x14ac:dyDescent="0.25">
      <c r="A64" s="9" t="s">
        <v>95</v>
      </c>
      <c r="B64" s="9" t="s">
        <v>16</v>
      </c>
      <c r="C64" s="9" t="s">
        <v>17</v>
      </c>
      <c r="D64" s="15" t="s">
        <v>96</v>
      </c>
      <c r="E64" s="22">
        <v>66.849999999999994</v>
      </c>
      <c r="F64" s="22">
        <v>32.17</v>
      </c>
      <c r="G64" s="23">
        <f>ROUND(E64*F64,2)</f>
        <v>2150.56</v>
      </c>
    </row>
    <row r="65" spans="1:7" ht="202.5" x14ac:dyDescent="0.25">
      <c r="A65" s="7"/>
      <c r="B65" s="7"/>
      <c r="C65" s="7"/>
      <c r="D65" s="10" t="s">
        <v>97</v>
      </c>
      <c r="E65" s="22"/>
      <c r="F65" s="22"/>
      <c r="G65" s="22"/>
    </row>
    <row r="66" spans="1:7" ht="22.5" x14ac:dyDescent="0.25">
      <c r="A66" s="9" t="s">
        <v>98</v>
      </c>
      <c r="B66" s="9" t="s">
        <v>16</v>
      </c>
      <c r="C66" s="9" t="s">
        <v>17</v>
      </c>
      <c r="D66" s="15" t="s">
        <v>99</v>
      </c>
      <c r="E66" s="22">
        <v>53.63</v>
      </c>
      <c r="F66" s="22">
        <v>30.56</v>
      </c>
      <c r="G66" s="23">
        <f>ROUND(E66*F66,2)</f>
        <v>1638.93</v>
      </c>
    </row>
    <row r="67" spans="1:7" ht="191.25" x14ac:dyDescent="0.25">
      <c r="A67" s="7"/>
      <c r="B67" s="7"/>
      <c r="C67" s="7"/>
      <c r="D67" s="10" t="s">
        <v>100</v>
      </c>
      <c r="E67" s="22"/>
      <c r="F67" s="22"/>
      <c r="G67" s="22"/>
    </row>
    <row r="68" spans="1:7" x14ac:dyDescent="0.25">
      <c r="A68" s="7"/>
      <c r="B68" s="7"/>
      <c r="C68" s="7"/>
      <c r="D68" s="16" t="s">
        <v>101</v>
      </c>
      <c r="E68" s="22">
        <v>1</v>
      </c>
      <c r="F68" s="21">
        <f>G64+G66</f>
        <v>3789.49</v>
      </c>
      <c r="G68" s="21">
        <f>ROUND(F68*E68,2)</f>
        <v>3789.49</v>
      </c>
    </row>
    <row r="69" spans="1:7" ht="0.95" customHeight="1" x14ac:dyDescent="0.25">
      <c r="A69" s="11"/>
      <c r="B69" s="11"/>
      <c r="C69" s="11"/>
      <c r="D69" s="17"/>
      <c r="E69" s="24"/>
      <c r="F69" s="24"/>
      <c r="G69" s="24"/>
    </row>
    <row r="70" spans="1:7" x14ac:dyDescent="0.25">
      <c r="A70" s="8" t="s">
        <v>102</v>
      </c>
      <c r="B70" s="8" t="s">
        <v>11</v>
      </c>
      <c r="C70" s="8" t="s">
        <v>0</v>
      </c>
      <c r="D70" s="14" t="s">
        <v>103</v>
      </c>
      <c r="E70" s="21">
        <f>E85</f>
        <v>1</v>
      </c>
      <c r="F70" s="21">
        <f>F85</f>
        <v>22309.339999999997</v>
      </c>
      <c r="G70" s="21">
        <f>G85</f>
        <v>22309.34</v>
      </c>
    </row>
    <row r="71" spans="1:7" ht="22.5" x14ac:dyDescent="0.25">
      <c r="A71" s="9" t="s">
        <v>104</v>
      </c>
      <c r="B71" s="9" t="s">
        <v>16</v>
      </c>
      <c r="C71" s="9" t="s">
        <v>17</v>
      </c>
      <c r="D71" s="15" t="s">
        <v>105</v>
      </c>
      <c r="E71" s="22">
        <v>66.58</v>
      </c>
      <c r="F71" s="22">
        <v>50.29</v>
      </c>
      <c r="G71" s="23">
        <f>ROUND(E71*F71,2)</f>
        <v>3348.31</v>
      </c>
    </row>
    <row r="72" spans="1:7" ht="247.5" x14ac:dyDescent="0.25">
      <c r="A72" s="7"/>
      <c r="B72" s="7"/>
      <c r="C72" s="7"/>
      <c r="D72" s="10" t="s">
        <v>106</v>
      </c>
      <c r="E72" s="22"/>
      <c r="F72" s="22"/>
      <c r="G72" s="22"/>
    </row>
    <row r="73" spans="1:7" x14ac:dyDescent="0.25">
      <c r="A73" s="9" t="s">
        <v>107</v>
      </c>
      <c r="B73" s="9" t="s">
        <v>16</v>
      </c>
      <c r="C73" s="9" t="s">
        <v>17</v>
      </c>
      <c r="D73" s="15" t="s">
        <v>108</v>
      </c>
      <c r="E73" s="22">
        <v>161.9</v>
      </c>
      <c r="F73" s="22">
        <v>50.29</v>
      </c>
      <c r="G73" s="23">
        <f>ROUND(E73*F73,2)</f>
        <v>8141.95</v>
      </c>
    </row>
    <row r="74" spans="1:7" ht="225" x14ac:dyDescent="0.25">
      <c r="A74" s="7"/>
      <c r="B74" s="7"/>
      <c r="C74" s="7"/>
      <c r="D74" s="10" t="s">
        <v>109</v>
      </c>
      <c r="E74" s="22"/>
      <c r="F74" s="22"/>
      <c r="G74" s="22"/>
    </row>
    <row r="75" spans="1:7" x14ac:dyDescent="0.25">
      <c r="A75" s="9" t="s">
        <v>110</v>
      </c>
      <c r="B75" s="9" t="s">
        <v>16</v>
      </c>
      <c r="C75" s="9" t="s">
        <v>17</v>
      </c>
      <c r="D75" s="15" t="s">
        <v>111</v>
      </c>
      <c r="E75" s="22">
        <v>92.74</v>
      </c>
      <c r="F75" s="22">
        <v>44.29</v>
      </c>
      <c r="G75" s="23">
        <f>ROUND(E75*F75,2)</f>
        <v>4107.45</v>
      </c>
    </row>
    <row r="76" spans="1:7" ht="202.5" x14ac:dyDescent="0.25">
      <c r="A76" s="7"/>
      <c r="B76" s="7"/>
      <c r="C76" s="7"/>
      <c r="D76" s="10" t="s">
        <v>112</v>
      </c>
      <c r="E76" s="22"/>
      <c r="F76" s="22"/>
      <c r="G76" s="22"/>
    </row>
    <row r="77" spans="1:7" ht="22.5" x14ac:dyDescent="0.25">
      <c r="A77" s="9" t="s">
        <v>113</v>
      </c>
      <c r="B77" s="9" t="s">
        <v>16</v>
      </c>
      <c r="C77" s="9" t="s">
        <v>17</v>
      </c>
      <c r="D77" s="15" t="s">
        <v>114</v>
      </c>
      <c r="E77" s="22">
        <v>112.04</v>
      </c>
      <c r="F77" s="22">
        <v>34.6</v>
      </c>
      <c r="G77" s="23">
        <f>ROUND(E77*F77,2)</f>
        <v>3876.58</v>
      </c>
    </row>
    <row r="78" spans="1:7" ht="247.5" x14ac:dyDescent="0.25">
      <c r="A78" s="7"/>
      <c r="B78" s="7"/>
      <c r="C78" s="7"/>
      <c r="D78" s="10" t="s">
        <v>115</v>
      </c>
      <c r="E78" s="22"/>
      <c r="F78" s="22"/>
      <c r="G78" s="22"/>
    </row>
    <row r="79" spans="1:7" ht="22.5" x14ac:dyDescent="0.25">
      <c r="A79" s="9" t="s">
        <v>116</v>
      </c>
      <c r="B79" s="9" t="s">
        <v>16</v>
      </c>
      <c r="C79" s="9" t="s">
        <v>17</v>
      </c>
      <c r="D79" s="15" t="s">
        <v>117</v>
      </c>
      <c r="E79" s="22">
        <v>61.12</v>
      </c>
      <c r="F79" s="22">
        <v>37.479999999999997</v>
      </c>
      <c r="G79" s="23">
        <f>ROUND(E79*F79,2)</f>
        <v>2290.7800000000002</v>
      </c>
    </row>
    <row r="80" spans="1:7" ht="281.25" x14ac:dyDescent="0.25">
      <c r="A80" s="7"/>
      <c r="B80" s="7"/>
      <c r="C80" s="7"/>
      <c r="D80" s="10" t="s">
        <v>118</v>
      </c>
      <c r="E80" s="22"/>
      <c r="F80" s="22"/>
      <c r="G80" s="22"/>
    </row>
    <row r="81" spans="1:7" x14ac:dyDescent="0.25">
      <c r="A81" s="9" t="s">
        <v>119</v>
      </c>
      <c r="B81" s="9" t="s">
        <v>16</v>
      </c>
      <c r="C81" s="9" t="s">
        <v>17</v>
      </c>
      <c r="D81" s="15" t="s">
        <v>120</v>
      </c>
      <c r="E81" s="22">
        <v>17.920000000000002</v>
      </c>
      <c r="F81" s="22">
        <v>20.55</v>
      </c>
      <c r="G81" s="23">
        <f>ROUND(E81*F81,2)</f>
        <v>368.26</v>
      </c>
    </row>
    <row r="82" spans="1:7" ht="168.75" x14ac:dyDescent="0.25">
      <c r="A82" s="7"/>
      <c r="B82" s="7"/>
      <c r="C82" s="7"/>
      <c r="D82" s="10" t="s">
        <v>121</v>
      </c>
      <c r="E82" s="22"/>
      <c r="F82" s="22"/>
      <c r="G82" s="22"/>
    </row>
    <row r="83" spans="1:7" x14ac:dyDescent="0.25">
      <c r="A83" s="9" t="s">
        <v>122</v>
      </c>
      <c r="B83" s="9" t="s">
        <v>16</v>
      </c>
      <c r="C83" s="9" t="s">
        <v>17</v>
      </c>
      <c r="D83" s="15" t="s">
        <v>123</v>
      </c>
      <c r="E83" s="22">
        <v>58.67</v>
      </c>
      <c r="F83" s="22">
        <v>3</v>
      </c>
      <c r="G83" s="23">
        <f>ROUND(E83*F83,2)</f>
        <v>176.01</v>
      </c>
    </row>
    <row r="84" spans="1:7" ht="45" x14ac:dyDescent="0.25">
      <c r="A84" s="7"/>
      <c r="B84" s="7"/>
      <c r="C84" s="7"/>
      <c r="D84" s="10" t="s">
        <v>124</v>
      </c>
      <c r="E84" s="22"/>
      <c r="F84" s="22"/>
      <c r="G84" s="22"/>
    </row>
    <row r="85" spans="1:7" x14ac:dyDescent="0.25">
      <c r="A85" s="7"/>
      <c r="B85" s="7"/>
      <c r="C85" s="7"/>
      <c r="D85" s="16" t="s">
        <v>125</v>
      </c>
      <c r="E85" s="22">
        <v>1</v>
      </c>
      <c r="F85" s="21">
        <f>G71+G73+G75+G77+G79+G81+G83</f>
        <v>22309.339999999997</v>
      </c>
      <c r="G85" s="21">
        <f>ROUND(F85*E85,2)</f>
        <v>22309.34</v>
      </c>
    </row>
    <row r="86" spans="1:7" ht="0.95" customHeight="1" x14ac:dyDescent="0.25">
      <c r="A86" s="11"/>
      <c r="B86" s="11"/>
      <c r="C86" s="11"/>
      <c r="D86" s="17"/>
      <c r="E86" s="24"/>
      <c r="F86" s="24"/>
      <c r="G86" s="24"/>
    </row>
    <row r="87" spans="1:7" x14ac:dyDescent="0.25">
      <c r="A87" s="8" t="s">
        <v>126</v>
      </c>
      <c r="B87" s="8" t="s">
        <v>11</v>
      </c>
      <c r="C87" s="8" t="s">
        <v>0</v>
      </c>
      <c r="D87" s="14" t="s">
        <v>127</v>
      </c>
      <c r="E87" s="21">
        <f>E136</f>
        <v>1</v>
      </c>
      <c r="F87" s="21">
        <f>F136</f>
        <v>46307.560000000005</v>
      </c>
      <c r="G87" s="21">
        <f>G136</f>
        <v>46307.56</v>
      </c>
    </row>
    <row r="88" spans="1:7" ht="22.5" x14ac:dyDescent="0.25">
      <c r="A88" s="9" t="s">
        <v>128</v>
      </c>
      <c r="B88" s="9" t="s">
        <v>16</v>
      </c>
      <c r="C88" s="9" t="s">
        <v>17</v>
      </c>
      <c r="D88" s="15" t="s">
        <v>129</v>
      </c>
      <c r="E88" s="22">
        <v>927</v>
      </c>
      <c r="F88" s="22">
        <v>18.670000000000002</v>
      </c>
      <c r="G88" s="23">
        <f>ROUND(E88*F88,2)</f>
        <v>17307.09</v>
      </c>
    </row>
    <row r="89" spans="1:7" ht="236.25" x14ac:dyDescent="0.25">
      <c r="A89" s="7"/>
      <c r="B89" s="7"/>
      <c r="C89" s="7"/>
      <c r="D89" s="10" t="s">
        <v>130</v>
      </c>
      <c r="E89" s="22"/>
      <c r="F89" s="22"/>
      <c r="G89" s="22"/>
    </row>
    <row r="90" spans="1:7" x14ac:dyDescent="0.25">
      <c r="A90" s="9" t="s">
        <v>131</v>
      </c>
      <c r="B90" s="9" t="s">
        <v>16</v>
      </c>
      <c r="C90" s="9" t="s">
        <v>17</v>
      </c>
      <c r="D90" s="15" t="s">
        <v>132</v>
      </c>
      <c r="E90" s="22">
        <v>25.01</v>
      </c>
      <c r="F90" s="22">
        <v>15.78</v>
      </c>
      <c r="G90" s="23">
        <f>ROUND(E90*F90,2)</f>
        <v>394.66</v>
      </c>
    </row>
    <row r="91" spans="1:7" ht="191.25" x14ac:dyDescent="0.25">
      <c r="A91" s="7"/>
      <c r="B91" s="7"/>
      <c r="C91" s="7"/>
      <c r="D91" s="10" t="s">
        <v>133</v>
      </c>
      <c r="E91" s="22"/>
      <c r="F91" s="22"/>
      <c r="G91" s="22"/>
    </row>
    <row r="92" spans="1:7" x14ac:dyDescent="0.25">
      <c r="A92" s="9" t="s">
        <v>134</v>
      </c>
      <c r="B92" s="9" t="s">
        <v>16</v>
      </c>
      <c r="C92" s="9" t="s">
        <v>17</v>
      </c>
      <c r="D92" s="15" t="s">
        <v>135</v>
      </c>
      <c r="E92" s="22">
        <v>75.31</v>
      </c>
      <c r="F92" s="22">
        <v>12.89</v>
      </c>
      <c r="G92" s="23">
        <f>ROUND(E92*F92,2)</f>
        <v>970.75</v>
      </c>
    </row>
    <row r="93" spans="1:7" ht="56.25" x14ac:dyDescent="0.25">
      <c r="A93" s="7"/>
      <c r="B93" s="7"/>
      <c r="C93" s="7"/>
      <c r="D93" s="10" t="s">
        <v>136</v>
      </c>
      <c r="E93" s="22"/>
      <c r="F93" s="22"/>
      <c r="G93" s="22"/>
    </row>
    <row r="94" spans="1:7" x14ac:dyDescent="0.25">
      <c r="A94" s="9" t="s">
        <v>137</v>
      </c>
      <c r="B94" s="9" t="s">
        <v>16</v>
      </c>
      <c r="C94" s="9" t="s">
        <v>17</v>
      </c>
      <c r="D94" s="15" t="s">
        <v>138</v>
      </c>
      <c r="E94" s="22">
        <v>438.9</v>
      </c>
      <c r="F94" s="22">
        <v>11.19</v>
      </c>
      <c r="G94" s="23">
        <f>ROUND(E94*F94,2)</f>
        <v>4911.29</v>
      </c>
    </row>
    <row r="95" spans="1:7" ht="56.25" x14ac:dyDescent="0.25">
      <c r="A95" s="7"/>
      <c r="B95" s="7"/>
      <c r="C95" s="7"/>
      <c r="D95" s="10" t="s">
        <v>139</v>
      </c>
      <c r="E95" s="22"/>
      <c r="F95" s="22"/>
      <c r="G95" s="22"/>
    </row>
    <row r="96" spans="1:7" x14ac:dyDescent="0.25">
      <c r="A96" s="9" t="s">
        <v>140</v>
      </c>
      <c r="B96" s="9" t="s">
        <v>16</v>
      </c>
      <c r="C96" s="9" t="s">
        <v>17</v>
      </c>
      <c r="D96" s="15" t="s">
        <v>141</v>
      </c>
      <c r="E96" s="22">
        <v>200.5</v>
      </c>
      <c r="F96" s="22">
        <v>11.5</v>
      </c>
      <c r="G96" s="23">
        <f>ROUND(E96*F96,2)</f>
        <v>2305.75</v>
      </c>
    </row>
    <row r="97" spans="1:7" ht="146.25" x14ac:dyDescent="0.25">
      <c r="A97" s="7"/>
      <c r="B97" s="7"/>
      <c r="C97" s="7"/>
      <c r="D97" s="10" t="s">
        <v>142</v>
      </c>
      <c r="E97" s="22"/>
      <c r="F97" s="22"/>
      <c r="G97" s="22"/>
    </row>
    <row r="98" spans="1:7" x14ac:dyDescent="0.25">
      <c r="A98" s="9" t="s">
        <v>143</v>
      </c>
      <c r="B98" s="9" t="s">
        <v>16</v>
      </c>
      <c r="C98" s="9" t="s">
        <v>17</v>
      </c>
      <c r="D98" s="15" t="s">
        <v>144</v>
      </c>
      <c r="E98" s="22">
        <v>271</v>
      </c>
      <c r="F98" s="22">
        <v>10.08</v>
      </c>
      <c r="G98" s="23">
        <f>ROUND(E98*F98,2)</f>
        <v>2731.68</v>
      </c>
    </row>
    <row r="99" spans="1:7" ht="157.5" x14ac:dyDescent="0.25">
      <c r="A99" s="7"/>
      <c r="B99" s="7"/>
      <c r="C99" s="7"/>
      <c r="D99" s="10" t="s">
        <v>145</v>
      </c>
      <c r="E99" s="22"/>
      <c r="F99" s="22"/>
      <c r="G99" s="22"/>
    </row>
    <row r="100" spans="1:7" x14ac:dyDescent="0.25">
      <c r="A100" s="9" t="s">
        <v>146</v>
      </c>
      <c r="B100" s="9" t="s">
        <v>16</v>
      </c>
      <c r="C100" s="9" t="s">
        <v>17</v>
      </c>
      <c r="D100" s="15" t="s">
        <v>147</v>
      </c>
      <c r="E100" s="22">
        <v>373</v>
      </c>
      <c r="F100" s="22">
        <v>9.06</v>
      </c>
      <c r="G100" s="23">
        <f>ROUND(E100*F100,2)</f>
        <v>3379.38</v>
      </c>
    </row>
    <row r="101" spans="1:7" ht="135" x14ac:dyDescent="0.25">
      <c r="A101" s="7"/>
      <c r="B101" s="7"/>
      <c r="C101" s="7"/>
      <c r="D101" s="10" t="s">
        <v>148</v>
      </c>
      <c r="E101" s="22"/>
      <c r="F101" s="22"/>
      <c r="G101" s="22"/>
    </row>
    <row r="102" spans="1:7" x14ac:dyDescent="0.25">
      <c r="A102" s="9" t="s">
        <v>149</v>
      </c>
      <c r="B102" s="9" t="s">
        <v>16</v>
      </c>
      <c r="C102" s="9" t="s">
        <v>17</v>
      </c>
      <c r="D102" s="15" t="s">
        <v>150</v>
      </c>
      <c r="E102" s="22">
        <v>280.3</v>
      </c>
      <c r="F102" s="22">
        <v>6.5</v>
      </c>
      <c r="G102" s="23">
        <f>ROUND(E102*F102,2)</f>
        <v>1821.95</v>
      </c>
    </row>
    <row r="103" spans="1:7" ht="157.5" x14ac:dyDescent="0.25">
      <c r="A103" s="7"/>
      <c r="B103" s="7"/>
      <c r="C103" s="7"/>
      <c r="D103" s="10" t="s">
        <v>151</v>
      </c>
      <c r="E103" s="22"/>
      <c r="F103" s="22"/>
      <c r="G103" s="22"/>
    </row>
    <row r="104" spans="1:7" x14ac:dyDescent="0.25">
      <c r="A104" s="9" t="s">
        <v>152</v>
      </c>
      <c r="B104" s="9" t="s">
        <v>16</v>
      </c>
      <c r="C104" s="9" t="s">
        <v>38</v>
      </c>
      <c r="D104" s="15" t="s">
        <v>153</v>
      </c>
      <c r="E104" s="22">
        <v>29.15</v>
      </c>
      <c r="F104" s="22">
        <v>19.86</v>
      </c>
      <c r="G104" s="23">
        <f>ROUND(E104*F104,2)</f>
        <v>578.91999999999996</v>
      </c>
    </row>
    <row r="105" spans="1:7" ht="123.75" x14ac:dyDescent="0.25">
      <c r="A105" s="7"/>
      <c r="B105" s="7"/>
      <c r="C105" s="7"/>
      <c r="D105" s="10" t="s">
        <v>154</v>
      </c>
      <c r="E105" s="22"/>
      <c r="F105" s="22"/>
      <c r="G105" s="22"/>
    </row>
    <row r="106" spans="1:7" x14ac:dyDescent="0.25">
      <c r="A106" s="9" t="s">
        <v>155</v>
      </c>
      <c r="B106" s="9" t="s">
        <v>16</v>
      </c>
      <c r="C106" s="9" t="s">
        <v>38</v>
      </c>
      <c r="D106" s="15" t="s">
        <v>156</v>
      </c>
      <c r="E106" s="22">
        <v>8</v>
      </c>
      <c r="F106" s="22">
        <v>28.96</v>
      </c>
      <c r="G106" s="23">
        <f>ROUND(E106*F106,2)</f>
        <v>231.68</v>
      </c>
    </row>
    <row r="107" spans="1:7" ht="67.5" x14ac:dyDescent="0.25">
      <c r="A107" s="7"/>
      <c r="B107" s="7"/>
      <c r="C107" s="7"/>
      <c r="D107" s="10" t="s">
        <v>157</v>
      </c>
      <c r="E107" s="22"/>
      <c r="F107" s="22"/>
      <c r="G107" s="22"/>
    </row>
    <row r="108" spans="1:7" ht="22.5" x14ac:dyDescent="0.25">
      <c r="A108" s="9" t="s">
        <v>158</v>
      </c>
      <c r="B108" s="9" t="s">
        <v>16</v>
      </c>
      <c r="C108" s="9" t="s">
        <v>17</v>
      </c>
      <c r="D108" s="15" t="s">
        <v>159</v>
      </c>
      <c r="E108" s="22">
        <v>75.5</v>
      </c>
      <c r="F108" s="22">
        <v>29.41</v>
      </c>
      <c r="G108" s="23">
        <f>ROUND(E108*F108,2)</f>
        <v>2220.46</v>
      </c>
    </row>
    <row r="109" spans="1:7" ht="247.5" x14ac:dyDescent="0.25">
      <c r="A109" s="7"/>
      <c r="B109" s="7"/>
      <c r="C109" s="7"/>
      <c r="D109" s="10" t="s">
        <v>160</v>
      </c>
      <c r="E109" s="22"/>
      <c r="F109" s="22"/>
      <c r="G109" s="22"/>
    </row>
    <row r="110" spans="1:7" x14ac:dyDescent="0.25">
      <c r="A110" s="9" t="s">
        <v>161</v>
      </c>
      <c r="B110" s="9" t="s">
        <v>16</v>
      </c>
      <c r="C110" s="9" t="s">
        <v>24</v>
      </c>
      <c r="D110" s="15" t="s">
        <v>162</v>
      </c>
      <c r="E110" s="22">
        <v>137.15</v>
      </c>
      <c r="F110" s="22">
        <v>33.6</v>
      </c>
      <c r="G110" s="23">
        <f>ROUND(E110*F110,2)</f>
        <v>4608.24</v>
      </c>
    </row>
    <row r="111" spans="1:7" ht="112.5" x14ac:dyDescent="0.25">
      <c r="A111" s="7"/>
      <c r="B111" s="7"/>
      <c r="C111" s="7"/>
      <c r="D111" s="10" t="s">
        <v>163</v>
      </c>
      <c r="E111" s="22"/>
      <c r="F111" s="22"/>
      <c r="G111" s="22"/>
    </row>
    <row r="112" spans="1:7" ht="22.5" x14ac:dyDescent="0.25">
      <c r="A112" s="9" t="s">
        <v>164</v>
      </c>
      <c r="B112" s="9" t="s">
        <v>16</v>
      </c>
      <c r="C112" s="9" t="s">
        <v>42</v>
      </c>
      <c r="D112" s="15" t="s">
        <v>165</v>
      </c>
      <c r="E112" s="22">
        <v>1</v>
      </c>
      <c r="F112" s="22">
        <v>60</v>
      </c>
      <c r="G112" s="23">
        <f>ROUND(E112*F112,2)</f>
        <v>60</v>
      </c>
    </row>
    <row r="113" spans="1:7" ht="33.75" x14ac:dyDescent="0.25">
      <c r="A113" s="7"/>
      <c r="B113" s="7"/>
      <c r="C113" s="7"/>
      <c r="D113" s="10" t="s">
        <v>166</v>
      </c>
      <c r="E113" s="22"/>
      <c r="F113" s="22"/>
      <c r="G113" s="22"/>
    </row>
    <row r="114" spans="1:7" ht="22.5" x14ac:dyDescent="0.25">
      <c r="A114" s="9" t="s">
        <v>167</v>
      </c>
      <c r="B114" s="9" t="s">
        <v>16</v>
      </c>
      <c r="C114" s="9" t="s">
        <v>42</v>
      </c>
      <c r="D114" s="15" t="s">
        <v>168</v>
      </c>
      <c r="E114" s="22">
        <v>1</v>
      </c>
      <c r="F114" s="22">
        <v>150</v>
      </c>
      <c r="G114" s="23">
        <f>ROUND(E114*F114,2)</f>
        <v>150</v>
      </c>
    </row>
    <row r="115" spans="1:7" ht="78.75" x14ac:dyDescent="0.25">
      <c r="A115" s="7"/>
      <c r="B115" s="7"/>
      <c r="C115" s="7"/>
      <c r="D115" s="10" t="s">
        <v>169</v>
      </c>
      <c r="E115" s="22"/>
      <c r="F115" s="22"/>
      <c r="G115" s="22"/>
    </row>
    <row r="116" spans="1:7" ht="22.5" x14ac:dyDescent="0.25">
      <c r="A116" s="9" t="s">
        <v>170</v>
      </c>
      <c r="B116" s="9" t="s">
        <v>16</v>
      </c>
      <c r="C116" s="9" t="s">
        <v>42</v>
      </c>
      <c r="D116" s="15" t="s">
        <v>171</v>
      </c>
      <c r="E116" s="22">
        <v>1</v>
      </c>
      <c r="F116" s="22">
        <v>150</v>
      </c>
      <c r="G116" s="23">
        <f>ROUND(E116*F116,2)</f>
        <v>150</v>
      </c>
    </row>
    <row r="117" spans="1:7" ht="56.25" x14ac:dyDescent="0.25">
      <c r="A117" s="7"/>
      <c r="B117" s="7"/>
      <c r="C117" s="7"/>
      <c r="D117" s="10" t="s">
        <v>172</v>
      </c>
      <c r="E117" s="22"/>
      <c r="F117" s="22"/>
      <c r="G117" s="22"/>
    </row>
    <row r="118" spans="1:7" x14ac:dyDescent="0.25">
      <c r="A118" s="9" t="s">
        <v>173</v>
      </c>
      <c r="B118" s="9" t="s">
        <v>16</v>
      </c>
      <c r="C118" s="9" t="s">
        <v>175</v>
      </c>
      <c r="D118" s="15" t="s">
        <v>174</v>
      </c>
      <c r="E118" s="22">
        <v>1</v>
      </c>
      <c r="F118" s="22">
        <v>1070.43</v>
      </c>
      <c r="G118" s="23">
        <f>ROUND(E118*F118,2)</f>
        <v>1070.43</v>
      </c>
    </row>
    <row r="119" spans="1:7" ht="101.25" x14ac:dyDescent="0.25">
      <c r="A119" s="7"/>
      <c r="B119" s="7"/>
      <c r="C119" s="7"/>
      <c r="D119" s="10" t="s">
        <v>176</v>
      </c>
      <c r="E119" s="22"/>
      <c r="F119" s="22"/>
      <c r="G119" s="22"/>
    </row>
    <row r="120" spans="1:7" ht="22.5" x14ac:dyDescent="0.25">
      <c r="A120" s="9" t="s">
        <v>177</v>
      </c>
      <c r="B120" s="9" t="s">
        <v>16</v>
      </c>
      <c r="C120" s="9" t="s">
        <v>42</v>
      </c>
      <c r="D120" s="15" t="s">
        <v>178</v>
      </c>
      <c r="E120" s="22">
        <v>1</v>
      </c>
      <c r="F120" s="22">
        <v>100</v>
      </c>
      <c r="G120" s="23">
        <f>ROUND(E120*F120,2)</f>
        <v>100</v>
      </c>
    </row>
    <row r="121" spans="1:7" ht="33.75" x14ac:dyDescent="0.25">
      <c r="A121" s="7"/>
      <c r="B121" s="7"/>
      <c r="C121" s="7"/>
      <c r="D121" s="10" t="s">
        <v>179</v>
      </c>
      <c r="E121" s="22"/>
      <c r="F121" s="22"/>
      <c r="G121" s="22"/>
    </row>
    <row r="122" spans="1:7" ht="22.5" x14ac:dyDescent="0.25">
      <c r="A122" s="9" t="s">
        <v>180</v>
      </c>
      <c r="B122" s="9" t="s">
        <v>16</v>
      </c>
      <c r="C122" s="9" t="s">
        <v>70</v>
      </c>
      <c r="D122" s="15" t="s">
        <v>181</v>
      </c>
      <c r="E122" s="22">
        <v>34.200000000000003</v>
      </c>
      <c r="F122" s="22">
        <v>20.84</v>
      </c>
      <c r="G122" s="23">
        <f>ROUND(E122*F122,2)</f>
        <v>712.73</v>
      </c>
    </row>
    <row r="123" spans="1:7" ht="112.5" x14ac:dyDescent="0.25">
      <c r="A123" s="7"/>
      <c r="B123" s="7"/>
      <c r="C123" s="7"/>
      <c r="D123" s="10" t="s">
        <v>182</v>
      </c>
      <c r="E123" s="22"/>
      <c r="F123" s="22"/>
      <c r="G123" s="22"/>
    </row>
    <row r="124" spans="1:7" x14ac:dyDescent="0.25">
      <c r="A124" s="9" t="s">
        <v>183</v>
      </c>
      <c r="B124" s="9" t="s">
        <v>16</v>
      </c>
      <c r="C124" s="9" t="s">
        <v>17</v>
      </c>
      <c r="D124" s="15" t="s">
        <v>184</v>
      </c>
      <c r="E124" s="22">
        <v>170</v>
      </c>
      <c r="F124" s="22">
        <v>11.5</v>
      </c>
      <c r="G124" s="23">
        <f>ROUND(E124*F124,2)</f>
        <v>1955</v>
      </c>
    </row>
    <row r="125" spans="1:7" ht="123.75" x14ac:dyDescent="0.25">
      <c r="A125" s="7"/>
      <c r="B125" s="7"/>
      <c r="C125" s="7"/>
      <c r="D125" s="10" t="s">
        <v>185</v>
      </c>
      <c r="E125" s="22"/>
      <c r="F125" s="22"/>
      <c r="G125" s="22"/>
    </row>
    <row r="126" spans="1:7" x14ac:dyDescent="0.25">
      <c r="A126" s="9" t="s">
        <v>186</v>
      </c>
      <c r="B126" s="9" t="s">
        <v>16</v>
      </c>
      <c r="C126" s="9" t="s">
        <v>34</v>
      </c>
      <c r="D126" s="15" t="s">
        <v>187</v>
      </c>
      <c r="E126" s="22">
        <v>7</v>
      </c>
      <c r="F126" s="22">
        <v>15</v>
      </c>
      <c r="G126" s="23">
        <f>ROUND(E126*F126,2)</f>
        <v>105</v>
      </c>
    </row>
    <row r="127" spans="1:7" ht="90" x14ac:dyDescent="0.25">
      <c r="A127" s="7"/>
      <c r="B127" s="7"/>
      <c r="C127" s="7"/>
      <c r="D127" s="10" t="s">
        <v>188</v>
      </c>
      <c r="E127" s="22"/>
      <c r="F127" s="22"/>
      <c r="G127" s="22"/>
    </row>
    <row r="128" spans="1:7" x14ac:dyDescent="0.25">
      <c r="A128" s="9" t="s">
        <v>189</v>
      </c>
      <c r="B128" s="9" t="s">
        <v>16</v>
      </c>
      <c r="C128" s="9" t="s">
        <v>42</v>
      </c>
      <c r="D128" s="15" t="s">
        <v>190</v>
      </c>
      <c r="E128" s="22">
        <v>1</v>
      </c>
      <c r="F128" s="22">
        <v>19.5</v>
      </c>
      <c r="G128" s="23">
        <f>ROUND(E128*F128,2)</f>
        <v>19.5</v>
      </c>
    </row>
    <row r="129" spans="1:7" ht="67.5" x14ac:dyDescent="0.25">
      <c r="A129" s="7"/>
      <c r="B129" s="7"/>
      <c r="C129" s="7"/>
      <c r="D129" s="10" t="s">
        <v>191</v>
      </c>
      <c r="E129" s="22"/>
      <c r="F129" s="22"/>
      <c r="G129" s="22"/>
    </row>
    <row r="130" spans="1:7" ht="22.5" x14ac:dyDescent="0.25">
      <c r="A130" s="9" t="s">
        <v>192</v>
      </c>
      <c r="B130" s="9" t="s">
        <v>16</v>
      </c>
      <c r="C130" s="9" t="s">
        <v>194</v>
      </c>
      <c r="D130" s="15" t="s">
        <v>193</v>
      </c>
      <c r="E130" s="22">
        <v>1</v>
      </c>
      <c r="F130" s="22">
        <v>150</v>
      </c>
      <c r="G130" s="23">
        <f>ROUND(E130*F130,2)</f>
        <v>150</v>
      </c>
    </row>
    <row r="131" spans="1:7" ht="146.25" x14ac:dyDescent="0.25">
      <c r="A131" s="7"/>
      <c r="B131" s="7"/>
      <c r="C131" s="7"/>
      <c r="D131" s="10" t="s">
        <v>195</v>
      </c>
      <c r="E131" s="22"/>
      <c r="F131" s="22"/>
      <c r="G131" s="22"/>
    </row>
    <row r="132" spans="1:7" x14ac:dyDescent="0.25">
      <c r="A132" s="9" t="s">
        <v>196</v>
      </c>
      <c r="B132" s="9" t="s">
        <v>16</v>
      </c>
      <c r="C132" s="9" t="s">
        <v>42</v>
      </c>
      <c r="D132" s="15" t="s">
        <v>197</v>
      </c>
      <c r="E132" s="22">
        <v>2</v>
      </c>
      <c r="F132" s="22">
        <v>90</v>
      </c>
      <c r="G132" s="23">
        <f>ROUND(E132*F132,2)</f>
        <v>180</v>
      </c>
    </row>
    <row r="133" spans="1:7" ht="90" x14ac:dyDescent="0.25">
      <c r="A133" s="7"/>
      <c r="B133" s="7"/>
      <c r="C133" s="7"/>
      <c r="D133" s="10" t="s">
        <v>198</v>
      </c>
      <c r="E133" s="22"/>
      <c r="F133" s="22"/>
      <c r="G133" s="22"/>
    </row>
    <row r="134" spans="1:7" x14ac:dyDescent="0.25">
      <c r="A134" s="9" t="s">
        <v>199</v>
      </c>
      <c r="B134" s="9" t="s">
        <v>16</v>
      </c>
      <c r="C134" s="9" t="s">
        <v>17</v>
      </c>
      <c r="D134" s="15" t="s">
        <v>200</v>
      </c>
      <c r="E134" s="22">
        <v>5.94</v>
      </c>
      <c r="F134" s="22">
        <v>32.5</v>
      </c>
      <c r="G134" s="23">
        <f>ROUND(E134*F134,2)</f>
        <v>193.05</v>
      </c>
    </row>
    <row r="135" spans="1:7" ht="101.25" x14ac:dyDescent="0.25">
      <c r="A135" s="7"/>
      <c r="B135" s="7"/>
      <c r="C135" s="7"/>
      <c r="D135" s="10" t="s">
        <v>201</v>
      </c>
      <c r="E135" s="22"/>
      <c r="F135" s="22"/>
      <c r="G135" s="22"/>
    </row>
    <row r="136" spans="1:7" x14ac:dyDescent="0.25">
      <c r="A136" s="7"/>
      <c r="B136" s="7"/>
      <c r="C136" s="7"/>
      <c r="D136" s="16" t="s">
        <v>202</v>
      </c>
      <c r="E136" s="22">
        <v>1</v>
      </c>
      <c r="F136" s="21">
        <f>G88+G90+G92+G94+G96+G98+G100+G102+G104+G106+G108+G110+G112+G114+G116+G118+G120+G122+G124+G126+G128+G130+G132+G134</f>
        <v>46307.560000000005</v>
      </c>
      <c r="G136" s="21">
        <f>ROUND(F136*E136,2)</f>
        <v>46307.56</v>
      </c>
    </row>
    <row r="137" spans="1:7" ht="0.95" customHeight="1" x14ac:dyDescent="0.25">
      <c r="A137" s="11"/>
      <c r="B137" s="11"/>
      <c r="C137" s="11"/>
      <c r="D137" s="17"/>
      <c r="E137" s="24"/>
      <c r="F137" s="24"/>
      <c r="G137" s="24"/>
    </row>
    <row r="138" spans="1:7" x14ac:dyDescent="0.25">
      <c r="A138" s="7"/>
      <c r="B138" s="7"/>
      <c r="C138" s="7"/>
      <c r="D138" s="16" t="s">
        <v>203</v>
      </c>
      <c r="E138" s="22">
        <v>1</v>
      </c>
      <c r="F138" s="21">
        <f>G61+G68+G85+G136</f>
        <v>73994.89</v>
      </c>
      <c r="G138" s="21">
        <f>ROUND(F138*E138,2)</f>
        <v>73994.89</v>
      </c>
    </row>
    <row r="139" spans="1:7" ht="0.95" customHeight="1" x14ac:dyDescent="0.25">
      <c r="A139" s="11"/>
      <c r="B139" s="11"/>
      <c r="C139" s="11"/>
      <c r="D139" s="17"/>
      <c r="E139" s="24"/>
      <c r="F139" s="24"/>
      <c r="G139" s="24"/>
    </row>
    <row r="140" spans="1:7" x14ac:dyDescent="0.25">
      <c r="A140" s="6" t="s">
        <v>204</v>
      </c>
      <c r="B140" s="6" t="s">
        <v>11</v>
      </c>
      <c r="C140" s="6" t="s">
        <v>0</v>
      </c>
      <c r="D140" s="13" t="s">
        <v>205</v>
      </c>
      <c r="E140" s="21">
        <f>E167</f>
        <v>1</v>
      </c>
      <c r="F140" s="21">
        <f>F167</f>
        <v>110763.30999999998</v>
      </c>
      <c r="G140" s="21">
        <f>G167</f>
        <v>110763.31</v>
      </c>
    </row>
    <row r="141" spans="1:7" x14ac:dyDescent="0.25">
      <c r="A141" s="9" t="s">
        <v>206</v>
      </c>
      <c r="B141" s="9" t="s">
        <v>16</v>
      </c>
      <c r="C141" s="9" t="s">
        <v>17</v>
      </c>
      <c r="D141" s="15" t="s">
        <v>207</v>
      </c>
      <c r="E141" s="22">
        <v>287</v>
      </c>
      <c r="F141" s="22">
        <v>7.05</v>
      </c>
      <c r="G141" s="23">
        <f>ROUND(E141*F141,2)</f>
        <v>2023.35</v>
      </c>
    </row>
    <row r="142" spans="1:7" ht="292.5" x14ac:dyDescent="0.25">
      <c r="A142" s="7"/>
      <c r="B142" s="7"/>
      <c r="C142" s="7"/>
      <c r="D142" s="10" t="s">
        <v>208</v>
      </c>
      <c r="E142" s="22"/>
      <c r="F142" s="22"/>
      <c r="G142" s="22"/>
    </row>
    <row r="143" spans="1:7" x14ac:dyDescent="0.25">
      <c r="A143" s="9" t="s">
        <v>209</v>
      </c>
      <c r="B143" s="9" t="s">
        <v>16</v>
      </c>
      <c r="C143" s="9" t="s">
        <v>17</v>
      </c>
      <c r="D143" s="15" t="s">
        <v>210</v>
      </c>
      <c r="E143" s="22">
        <v>103</v>
      </c>
      <c r="F143" s="22">
        <v>11.5</v>
      </c>
      <c r="G143" s="23">
        <f>ROUND(E143*F143,2)</f>
        <v>1184.5</v>
      </c>
    </row>
    <row r="144" spans="1:7" ht="348.75" x14ac:dyDescent="0.25">
      <c r="A144" s="7"/>
      <c r="B144" s="7"/>
      <c r="C144" s="7"/>
      <c r="D144" s="10" t="s">
        <v>211</v>
      </c>
      <c r="E144" s="22"/>
      <c r="F144" s="22"/>
      <c r="G144" s="22"/>
    </row>
    <row r="145" spans="1:7" x14ac:dyDescent="0.25">
      <c r="A145" s="9" t="s">
        <v>212</v>
      </c>
      <c r="B145" s="9" t="s">
        <v>16</v>
      </c>
      <c r="C145" s="9" t="s">
        <v>17</v>
      </c>
      <c r="D145" s="15" t="s">
        <v>213</v>
      </c>
      <c r="E145" s="22">
        <v>171</v>
      </c>
      <c r="F145" s="22">
        <v>16.850000000000001</v>
      </c>
      <c r="G145" s="23">
        <f>ROUND(E145*F145,2)</f>
        <v>2881.35</v>
      </c>
    </row>
    <row r="146" spans="1:7" ht="393.75" x14ac:dyDescent="0.25">
      <c r="A146" s="7"/>
      <c r="B146" s="7"/>
      <c r="C146" s="7"/>
      <c r="D146" s="10" t="s">
        <v>214</v>
      </c>
      <c r="E146" s="22"/>
      <c r="F146" s="22"/>
      <c r="G146" s="22"/>
    </row>
    <row r="147" spans="1:7" x14ac:dyDescent="0.25">
      <c r="A147" s="9" t="s">
        <v>215</v>
      </c>
      <c r="B147" s="9" t="s">
        <v>16</v>
      </c>
      <c r="C147" s="9" t="s">
        <v>17</v>
      </c>
      <c r="D147" s="15" t="s">
        <v>216</v>
      </c>
      <c r="E147" s="22">
        <v>235</v>
      </c>
      <c r="F147" s="22">
        <v>19.5</v>
      </c>
      <c r="G147" s="23">
        <f>ROUND(E147*F147,2)</f>
        <v>4582.5</v>
      </c>
    </row>
    <row r="148" spans="1:7" ht="393.75" x14ac:dyDescent="0.25">
      <c r="A148" s="7"/>
      <c r="B148" s="7"/>
      <c r="C148" s="7"/>
      <c r="D148" s="10" t="s">
        <v>217</v>
      </c>
      <c r="E148" s="22"/>
      <c r="F148" s="22"/>
      <c r="G148" s="22"/>
    </row>
    <row r="149" spans="1:7" x14ac:dyDescent="0.25">
      <c r="A149" s="9" t="s">
        <v>218</v>
      </c>
      <c r="B149" s="9" t="s">
        <v>16</v>
      </c>
      <c r="C149" s="9" t="s">
        <v>17</v>
      </c>
      <c r="D149" s="15" t="s">
        <v>219</v>
      </c>
      <c r="E149" s="22">
        <v>131</v>
      </c>
      <c r="F149" s="22">
        <v>86.01</v>
      </c>
      <c r="G149" s="23">
        <f>ROUND(E149*F149,2)</f>
        <v>11267.31</v>
      </c>
    </row>
    <row r="150" spans="1:7" ht="409.5" x14ac:dyDescent="0.25">
      <c r="A150" s="7"/>
      <c r="B150" s="7"/>
      <c r="C150" s="7"/>
      <c r="D150" s="10" t="s">
        <v>220</v>
      </c>
      <c r="E150" s="22"/>
      <c r="F150" s="22"/>
      <c r="G150" s="22"/>
    </row>
    <row r="151" spans="1:7" x14ac:dyDescent="0.25">
      <c r="A151" s="9" t="s">
        <v>221</v>
      </c>
      <c r="B151" s="9" t="s">
        <v>16</v>
      </c>
      <c r="C151" s="9" t="s">
        <v>17</v>
      </c>
      <c r="D151" s="15" t="s">
        <v>222</v>
      </c>
      <c r="E151" s="22">
        <v>716.52</v>
      </c>
      <c r="F151" s="22">
        <v>40.049999999999997</v>
      </c>
      <c r="G151" s="23">
        <f>ROUND(E151*F151,2)</f>
        <v>28696.63</v>
      </c>
    </row>
    <row r="152" spans="1:7" ht="409.5" x14ac:dyDescent="0.25">
      <c r="A152" s="7"/>
      <c r="B152" s="7"/>
      <c r="C152" s="7"/>
      <c r="D152" s="10" t="s">
        <v>223</v>
      </c>
      <c r="E152" s="22"/>
      <c r="F152" s="22"/>
      <c r="G152" s="22"/>
    </row>
    <row r="153" spans="1:7" x14ac:dyDescent="0.25">
      <c r="A153" s="9" t="s">
        <v>224</v>
      </c>
      <c r="B153" s="9" t="s">
        <v>16</v>
      </c>
      <c r="C153" s="9" t="s">
        <v>17</v>
      </c>
      <c r="D153" s="15" t="s">
        <v>225</v>
      </c>
      <c r="E153" s="22">
        <v>107.26</v>
      </c>
      <c r="F153" s="22">
        <v>52.35</v>
      </c>
      <c r="G153" s="23">
        <f>ROUND(E153*F153,2)</f>
        <v>5615.06</v>
      </c>
    </row>
    <row r="154" spans="1:7" ht="409.5" x14ac:dyDescent="0.25">
      <c r="A154" s="7"/>
      <c r="B154" s="7"/>
      <c r="C154" s="7"/>
      <c r="D154" s="10" t="s">
        <v>226</v>
      </c>
      <c r="E154" s="22"/>
      <c r="F154" s="22"/>
      <c r="G154" s="22"/>
    </row>
    <row r="155" spans="1:7" x14ac:dyDescent="0.25">
      <c r="A155" s="9" t="s">
        <v>227</v>
      </c>
      <c r="B155" s="9" t="s">
        <v>16</v>
      </c>
      <c r="C155" s="9" t="s">
        <v>17</v>
      </c>
      <c r="D155" s="15" t="s">
        <v>228</v>
      </c>
      <c r="E155" s="22">
        <v>880</v>
      </c>
      <c r="F155" s="22">
        <v>46.5</v>
      </c>
      <c r="G155" s="23">
        <f>ROUND(E155*F155,2)</f>
        <v>40920</v>
      </c>
    </row>
    <row r="156" spans="1:7" ht="409.5" x14ac:dyDescent="0.25">
      <c r="A156" s="7"/>
      <c r="B156" s="7"/>
      <c r="C156" s="7"/>
      <c r="D156" s="10" t="s">
        <v>229</v>
      </c>
      <c r="E156" s="22"/>
      <c r="F156" s="22"/>
      <c r="G156" s="22"/>
    </row>
    <row r="157" spans="1:7" ht="22.5" x14ac:dyDescent="0.25">
      <c r="A157" s="9" t="s">
        <v>230</v>
      </c>
      <c r="B157" s="9" t="s">
        <v>16</v>
      </c>
      <c r="C157" s="9" t="s">
        <v>17</v>
      </c>
      <c r="D157" s="15" t="s">
        <v>231</v>
      </c>
      <c r="E157" s="22">
        <v>120</v>
      </c>
      <c r="F157" s="22">
        <v>66.05</v>
      </c>
      <c r="G157" s="23">
        <f>ROUND(E157*F157,2)</f>
        <v>7926</v>
      </c>
    </row>
    <row r="158" spans="1:7" ht="409.5" x14ac:dyDescent="0.25">
      <c r="A158" s="7"/>
      <c r="B158" s="7"/>
      <c r="C158" s="7"/>
      <c r="D158" s="10" t="s">
        <v>232</v>
      </c>
      <c r="E158" s="22"/>
      <c r="F158" s="22"/>
      <c r="G158" s="22"/>
    </row>
    <row r="159" spans="1:7" x14ac:dyDescent="0.25">
      <c r="A159" s="9" t="s">
        <v>233</v>
      </c>
      <c r="B159" s="9" t="s">
        <v>16</v>
      </c>
      <c r="C159" s="9" t="s">
        <v>38</v>
      </c>
      <c r="D159" s="15" t="s">
        <v>234</v>
      </c>
      <c r="E159" s="22">
        <v>40</v>
      </c>
      <c r="F159" s="22">
        <v>13</v>
      </c>
      <c r="G159" s="23">
        <f>ROUND(E159*F159,2)</f>
        <v>520</v>
      </c>
    </row>
    <row r="160" spans="1:7" ht="67.5" x14ac:dyDescent="0.25">
      <c r="A160" s="7"/>
      <c r="B160" s="7"/>
      <c r="C160" s="7"/>
      <c r="D160" s="10" t="s">
        <v>235</v>
      </c>
      <c r="E160" s="22"/>
      <c r="F160" s="22"/>
      <c r="G160" s="22"/>
    </row>
    <row r="161" spans="1:7" x14ac:dyDescent="0.25">
      <c r="A161" s="9" t="s">
        <v>236</v>
      </c>
      <c r="B161" s="9" t="s">
        <v>16</v>
      </c>
      <c r="C161" s="9" t="s">
        <v>17</v>
      </c>
      <c r="D161" s="15" t="s">
        <v>237</v>
      </c>
      <c r="E161" s="22">
        <v>47.4</v>
      </c>
      <c r="F161" s="22">
        <v>26</v>
      </c>
      <c r="G161" s="23">
        <f>ROUND(E161*F161,2)</f>
        <v>1232.4000000000001</v>
      </c>
    </row>
    <row r="162" spans="1:7" ht="56.25" x14ac:dyDescent="0.25">
      <c r="A162" s="7"/>
      <c r="B162" s="7"/>
      <c r="C162" s="7"/>
      <c r="D162" s="10" t="s">
        <v>238</v>
      </c>
      <c r="E162" s="22"/>
      <c r="F162" s="22"/>
      <c r="G162" s="22"/>
    </row>
    <row r="163" spans="1:7" x14ac:dyDescent="0.25">
      <c r="A163" s="9" t="s">
        <v>239</v>
      </c>
      <c r="B163" s="9" t="s">
        <v>16</v>
      </c>
      <c r="C163" s="9" t="s">
        <v>42</v>
      </c>
      <c r="D163" s="15" t="s">
        <v>240</v>
      </c>
      <c r="E163" s="22">
        <v>10</v>
      </c>
      <c r="F163" s="22">
        <v>296.83999999999997</v>
      </c>
      <c r="G163" s="23">
        <f>ROUND(E163*F163,2)</f>
        <v>2968.4</v>
      </c>
    </row>
    <row r="164" spans="1:7" ht="315" x14ac:dyDescent="0.25">
      <c r="A164" s="7"/>
      <c r="B164" s="7"/>
      <c r="C164" s="7"/>
      <c r="D164" s="10" t="s">
        <v>241</v>
      </c>
      <c r="E164" s="22"/>
      <c r="F164" s="22"/>
      <c r="G164" s="22"/>
    </row>
    <row r="165" spans="1:7" x14ac:dyDescent="0.25">
      <c r="A165" s="9" t="s">
        <v>122</v>
      </c>
      <c r="B165" s="9" t="s">
        <v>16</v>
      </c>
      <c r="C165" s="9" t="s">
        <v>17</v>
      </c>
      <c r="D165" s="15" t="s">
        <v>123</v>
      </c>
      <c r="E165" s="22">
        <v>315.27</v>
      </c>
      <c r="F165" s="22">
        <v>3</v>
      </c>
      <c r="G165" s="23">
        <f>ROUND(E165*F165,2)</f>
        <v>945.81</v>
      </c>
    </row>
    <row r="166" spans="1:7" ht="45" x14ac:dyDescent="0.25">
      <c r="A166" s="7"/>
      <c r="B166" s="7"/>
      <c r="C166" s="7"/>
      <c r="D166" s="10" t="s">
        <v>124</v>
      </c>
      <c r="E166" s="22"/>
      <c r="F166" s="22"/>
      <c r="G166" s="22"/>
    </row>
    <row r="167" spans="1:7" x14ac:dyDescent="0.25">
      <c r="A167" s="7"/>
      <c r="B167" s="7"/>
      <c r="C167" s="7"/>
      <c r="D167" s="16" t="s">
        <v>242</v>
      </c>
      <c r="E167" s="22">
        <v>1</v>
      </c>
      <c r="F167" s="21">
        <f>G141+G143+G145+G147+G149+G151+G153+G155+G157+G159+G161+G163+G165</f>
        <v>110763.30999999998</v>
      </c>
      <c r="G167" s="21">
        <f>ROUND(F167*E167,2)</f>
        <v>110763.31</v>
      </c>
    </row>
    <row r="168" spans="1:7" ht="0.95" customHeight="1" x14ac:dyDescent="0.25">
      <c r="A168" s="11"/>
      <c r="B168" s="11"/>
      <c r="C168" s="11"/>
      <c r="D168" s="17"/>
      <c r="E168" s="24"/>
      <c r="F168" s="24"/>
      <c r="G168" s="24"/>
    </row>
    <row r="169" spans="1:7" x14ac:dyDescent="0.25">
      <c r="A169" s="6" t="s">
        <v>243</v>
      </c>
      <c r="B169" s="6" t="s">
        <v>11</v>
      </c>
      <c r="C169" s="6" t="s">
        <v>0</v>
      </c>
      <c r="D169" s="13" t="s">
        <v>244</v>
      </c>
      <c r="E169" s="21">
        <f>E200</f>
        <v>1</v>
      </c>
      <c r="F169" s="21">
        <f>F200</f>
        <v>25128.170000000002</v>
      </c>
      <c r="G169" s="21">
        <f>G200</f>
        <v>25128.17</v>
      </c>
    </row>
    <row r="170" spans="1:7" ht="22.5" x14ac:dyDescent="0.25">
      <c r="A170" s="9" t="s">
        <v>245</v>
      </c>
      <c r="B170" s="9" t="s">
        <v>16</v>
      </c>
      <c r="C170" s="9" t="s">
        <v>17</v>
      </c>
      <c r="D170" s="15" t="s">
        <v>246</v>
      </c>
      <c r="E170" s="22">
        <v>18</v>
      </c>
      <c r="F170" s="22">
        <v>14.18</v>
      </c>
      <c r="G170" s="23">
        <f>ROUND(E170*F170,2)</f>
        <v>255.24</v>
      </c>
    </row>
    <row r="171" spans="1:7" ht="157.5" x14ac:dyDescent="0.25">
      <c r="A171" s="7"/>
      <c r="B171" s="7"/>
      <c r="C171" s="7"/>
      <c r="D171" s="10" t="s">
        <v>247</v>
      </c>
      <c r="E171" s="22"/>
      <c r="F171" s="22"/>
      <c r="G171" s="22"/>
    </row>
    <row r="172" spans="1:7" ht="22.5" x14ac:dyDescent="0.25">
      <c r="A172" s="9" t="s">
        <v>248</v>
      </c>
      <c r="B172" s="9" t="s">
        <v>16</v>
      </c>
      <c r="C172" s="9" t="s">
        <v>17</v>
      </c>
      <c r="D172" s="15" t="s">
        <v>249</v>
      </c>
      <c r="E172" s="22">
        <v>87.27</v>
      </c>
      <c r="F172" s="22">
        <v>43.77</v>
      </c>
      <c r="G172" s="23">
        <f>ROUND(E172*F172,2)</f>
        <v>3819.81</v>
      </c>
    </row>
    <row r="173" spans="1:7" ht="180" x14ac:dyDescent="0.25">
      <c r="A173" s="7"/>
      <c r="B173" s="7"/>
      <c r="C173" s="7"/>
      <c r="D173" s="10" t="s">
        <v>250</v>
      </c>
      <c r="E173" s="22"/>
      <c r="F173" s="22"/>
      <c r="G173" s="22"/>
    </row>
    <row r="174" spans="1:7" x14ac:dyDescent="0.25">
      <c r="A174" s="9" t="s">
        <v>251</v>
      </c>
      <c r="B174" s="9" t="s">
        <v>16</v>
      </c>
      <c r="C174" s="9" t="s">
        <v>42</v>
      </c>
      <c r="D174" s="15" t="s">
        <v>252</v>
      </c>
      <c r="E174" s="22">
        <v>10</v>
      </c>
      <c r="F174" s="22">
        <v>35</v>
      </c>
      <c r="G174" s="23">
        <f>ROUND(E174*F174,2)</f>
        <v>350</v>
      </c>
    </row>
    <row r="175" spans="1:7" ht="101.25" x14ac:dyDescent="0.25">
      <c r="A175" s="7"/>
      <c r="B175" s="7"/>
      <c r="C175" s="7"/>
      <c r="D175" s="10" t="s">
        <v>253</v>
      </c>
      <c r="E175" s="22"/>
      <c r="F175" s="22"/>
      <c r="G175" s="22"/>
    </row>
    <row r="176" spans="1:7" ht="22.5" x14ac:dyDescent="0.25">
      <c r="A176" s="9" t="s">
        <v>254</v>
      </c>
      <c r="B176" s="9" t="s">
        <v>16</v>
      </c>
      <c r="C176" s="9" t="s">
        <v>17</v>
      </c>
      <c r="D176" s="15" t="s">
        <v>255</v>
      </c>
      <c r="E176" s="22">
        <v>0.64</v>
      </c>
      <c r="F176" s="22">
        <v>94.02</v>
      </c>
      <c r="G176" s="23">
        <f>ROUND(E176*F176,2)</f>
        <v>60.17</v>
      </c>
    </row>
    <row r="177" spans="1:7" ht="101.25" x14ac:dyDescent="0.25">
      <c r="A177" s="7"/>
      <c r="B177" s="7"/>
      <c r="C177" s="7"/>
      <c r="D177" s="10" t="s">
        <v>256</v>
      </c>
      <c r="E177" s="22"/>
      <c r="F177" s="22"/>
      <c r="G177" s="22"/>
    </row>
    <row r="178" spans="1:7" ht="22.5" x14ac:dyDescent="0.25">
      <c r="A178" s="9" t="s">
        <v>257</v>
      </c>
      <c r="B178" s="9" t="s">
        <v>16</v>
      </c>
      <c r="C178" s="9" t="s">
        <v>17</v>
      </c>
      <c r="D178" s="15" t="s">
        <v>258</v>
      </c>
      <c r="E178" s="22">
        <v>109.9</v>
      </c>
      <c r="F178" s="22">
        <v>20</v>
      </c>
      <c r="G178" s="23">
        <f>ROUND(E178*F178,2)</f>
        <v>2198</v>
      </c>
    </row>
    <row r="179" spans="1:7" ht="123.75" x14ac:dyDescent="0.25">
      <c r="A179" s="7"/>
      <c r="B179" s="7"/>
      <c r="C179" s="7"/>
      <c r="D179" s="10" t="s">
        <v>259</v>
      </c>
      <c r="E179" s="22"/>
      <c r="F179" s="22"/>
      <c r="G179" s="22"/>
    </row>
    <row r="180" spans="1:7" x14ac:dyDescent="0.25">
      <c r="A180" s="9" t="s">
        <v>260</v>
      </c>
      <c r="B180" s="9" t="s">
        <v>16</v>
      </c>
      <c r="C180" s="9" t="s">
        <v>17</v>
      </c>
      <c r="D180" s="15" t="s">
        <v>261</v>
      </c>
      <c r="E180" s="22">
        <v>1325.38</v>
      </c>
      <c r="F180" s="22">
        <v>4.58</v>
      </c>
      <c r="G180" s="23">
        <f>ROUND(E180*F180,2)</f>
        <v>6070.24</v>
      </c>
    </row>
    <row r="181" spans="1:7" x14ac:dyDescent="0.25">
      <c r="A181" s="7"/>
      <c r="B181" s="7"/>
      <c r="C181" s="7"/>
      <c r="D181" s="10"/>
      <c r="E181" s="22"/>
      <c r="F181" s="22"/>
      <c r="G181" s="22"/>
    </row>
    <row r="182" spans="1:7" ht="22.5" x14ac:dyDescent="0.25">
      <c r="A182" s="9" t="s">
        <v>262</v>
      </c>
      <c r="B182" s="9" t="s">
        <v>16</v>
      </c>
      <c r="C182" s="9" t="s">
        <v>17</v>
      </c>
      <c r="D182" s="15" t="s">
        <v>263</v>
      </c>
      <c r="E182" s="22">
        <v>495</v>
      </c>
      <c r="F182" s="22">
        <v>5.27</v>
      </c>
      <c r="G182" s="23">
        <f>ROUND(E182*F182,2)</f>
        <v>2608.65</v>
      </c>
    </row>
    <row r="183" spans="1:7" ht="247.5" x14ac:dyDescent="0.25">
      <c r="A183" s="7"/>
      <c r="B183" s="7"/>
      <c r="C183" s="7"/>
      <c r="D183" s="10" t="s">
        <v>264</v>
      </c>
      <c r="E183" s="22"/>
      <c r="F183" s="22"/>
      <c r="G183" s="22"/>
    </row>
    <row r="184" spans="1:7" x14ac:dyDescent="0.25">
      <c r="A184" s="9" t="s">
        <v>265</v>
      </c>
      <c r="B184" s="9" t="s">
        <v>16</v>
      </c>
      <c r="C184" s="9" t="s">
        <v>17</v>
      </c>
      <c r="D184" s="15" t="s">
        <v>266</v>
      </c>
      <c r="E184" s="22">
        <v>211.01</v>
      </c>
      <c r="F184" s="22">
        <v>6.55</v>
      </c>
      <c r="G184" s="23">
        <f>ROUND(E184*F184,2)</f>
        <v>1382.12</v>
      </c>
    </row>
    <row r="185" spans="1:7" ht="180" x14ac:dyDescent="0.25">
      <c r="A185" s="7"/>
      <c r="B185" s="7"/>
      <c r="C185" s="7"/>
      <c r="D185" s="10" t="s">
        <v>267</v>
      </c>
      <c r="E185" s="22"/>
      <c r="F185" s="22"/>
      <c r="G185" s="22"/>
    </row>
    <row r="186" spans="1:7" ht="22.5" x14ac:dyDescent="0.25">
      <c r="A186" s="9" t="s">
        <v>268</v>
      </c>
      <c r="B186" s="9" t="s">
        <v>16</v>
      </c>
      <c r="C186" s="9" t="s">
        <v>17</v>
      </c>
      <c r="D186" s="15" t="s">
        <v>269</v>
      </c>
      <c r="E186" s="22">
        <v>29.74</v>
      </c>
      <c r="F186" s="22">
        <v>11.1</v>
      </c>
      <c r="G186" s="23">
        <f>ROUND(E186*F186,2)</f>
        <v>330.11</v>
      </c>
    </row>
    <row r="187" spans="1:7" ht="168.75" x14ac:dyDescent="0.25">
      <c r="A187" s="7"/>
      <c r="B187" s="7"/>
      <c r="C187" s="7"/>
      <c r="D187" s="10" t="s">
        <v>270</v>
      </c>
      <c r="E187" s="22"/>
      <c r="F187" s="22"/>
      <c r="G187" s="22"/>
    </row>
    <row r="188" spans="1:7" x14ac:dyDescent="0.25">
      <c r="A188" s="9" t="s">
        <v>271</v>
      </c>
      <c r="B188" s="9" t="s">
        <v>16</v>
      </c>
      <c r="C188" s="9" t="s">
        <v>17</v>
      </c>
      <c r="D188" s="15" t="s">
        <v>272</v>
      </c>
      <c r="E188" s="22">
        <v>3.75</v>
      </c>
      <c r="F188" s="22">
        <v>11.7</v>
      </c>
      <c r="G188" s="23">
        <f>ROUND(E188*F188,2)</f>
        <v>43.88</v>
      </c>
    </row>
    <row r="189" spans="1:7" ht="180" x14ac:dyDescent="0.25">
      <c r="A189" s="7"/>
      <c r="B189" s="7"/>
      <c r="C189" s="7"/>
      <c r="D189" s="10" t="s">
        <v>273</v>
      </c>
      <c r="E189" s="22"/>
      <c r="F189" s="22"/>
      <c r="G189" s="22"/>
    </row>
    <row r="190" spans="1:7" ht="22.5" x14ac:dyDescent="0.25">
      <c r="A190" s="9" t="s">
        <v>274</v>
      </c>
      <c r="B190" s="9" t="s">
        <v>16</v>
      </c>
      <c r="C190" s="9" t="s">
        <v>17</v>
      </c>
      <c r="D190" s="15" t="s">
        <v>275</v>
      </c>
      <c r="E190" s="22">
        <v>136.62</v>
      </c>
      <c r="F190" s="22">
        <v>27.69</v>
      </c>
      <c r="G190" s="23">
        <f>ROUND(E190*F190,2)</f>
        <v>3783.01</v>
      </c>
    </row>
    <row r="191" spans="1:7" ht="123.75" x14ac:dyDescent="0.25">
      <c r="A191" s="7"/>
      <c r="B191" s="7"/>
      <c r="C191" s="7"/>
      <c r="D191" s="10" t="s">
        <v>276</v>
      </c>
      <c r="E191" s="22"/>
      <c r="F191" s="22"/>
      <c r="G191" s="22"/>
    </row>
    <row r="192" spans="1:7" ht="22.5" x14ac:dyDescent="0.25">
      <c r="A192" s="9" t="s">
        <v>277</v>
      </c>
      <c r="B192" s="9" t="s">
        <v>16</v>
      </c>
      <c r="C192" s="9" t="s">
        <v>17</v>
      </c>
      <c r="D192" s="15" t="s">
        <v>278</v>
      </c>
      <c r="E192" s="22">
        <v>95.28</v>
      </c>
      <c r="F192" s="22">
        <v>27.69</v>
      </c>
      <c r="G192" s="23">
        <f>ROUND(E192*F192,2)</f>
        <v>2638.3</v>
      </c>
    </row>
    <row r="193" spans="1:7" ht="123.75" x14ac:dyDescent="0.25">
      <c r="A193" s="7"/>
      <c r="B193" s="7"/>
      <c r="C193" s="7"/>
      <c r="D193" s="10" t="s">
        <v>279</v>
      </c>
      <c r="E193" s="22"/>
      <c r="F193" s="22"/>
      <c r="G193" s="22"/>
    </row>
    <row r="194" spans="1:7" ht="22.5" x14ac:dyDescent="0.25">
      <c r="A194" s="9" t="s">
        <v>280</v>
      </c>
      <c r="B194" s="9" t="s">
        <v>16</v>
      </c>
      <c r="C194" s="9" t="s">
        <v>17</v>
      </c>
      <c r="D194" s="15" t="s">
        <v>281</v>
      </c>
      <c r="E194" s="22">
        <v>12.75</v>
      </c>
      <c r="F194" s="22">
        <v>27.69</v>
      </c>
      <c r="G194" s="23">
        <f>ROUND(E194*F194,2)</f>
        <v>353.05</v>
      </c>
    </row>
    <row r="195" spans="1:7" ht="123.75" x14ac:dyDescent="0.25">
      <c r="A195" s="7"/>
      <c r="B195" s="7"/>
      <c r="C195" s="7"/>
      <c r="D195" s="10" t="s">
        <v>282</v>
      </c>
      <c r="E195" s="22"/>
      <c r="F195" s="22"/>
      <c r="G195" s="22"/>
    </row>
    <row r="196" spans="1:7" x14ac:dyDescent="0.25">
      <c r="A196" s="9" t="s">
        <v>283</v>
      </c>
      <c r="B196" s="9" t="s">
        <v>16</v>
      </c>
      <c r="C196" s="9" t="s">
        <v>38</v>
      </c>
      <c r="D196" s="15" t="s">
        <v>284</v>
      </c>
      <c r="E196" s="22">
        <v>114.04</v>
      </c>
      <c r="F196" s="22">
        <v>8.5</v>
      </c>
      <c r="G196" s="23">
        <f>ROUND(E196*F196,2)</f>
        <v>969.34</v>
      </c>
    </row>
    <row r="197" spans="1:7" ht="67.5" x14ac:dyDescent="0.25">
      <c r="A197" s="7"/>
      <c r="B197" s="7"/>
      <c r="C197" s="7"/>
      <c r="D197" s="10" t="s">
        <v>285</v>
      </c>
      <c r="E197" s="22"/>
      <c r="F197" s="22"/>
      <c r="G197" s="22"/>
    </row>
    <row r="198" spans="1:7" x14ac:dyDescent="0.25">
      <c r="A198" s="9" t="s">
        <v>286</v>
      </c>
      <c r="B198" s="9" t="s">
        <v>16</v>
      </c>
      <c r="C198" s="9" t="s">
        <v>38</v>
      </c>
      <c r="D198" s="15" t="s">
        <v>287</v>
      </c>
      <c r="E198" s="22">
        <v>21.3</v>
      </c>
      <c r="F198" s="22">
        <v>12.5</v>
      </c>
      <c r="G198" s="23">
        <f>ROUND(E198*F198,2)</f>
        <v>266.25</v>
      </c>
    </row>
    <row r="199" spans="1:7" ht="67.5" x14ac:dyDescent="0.25">
      <c r="A199" s="7"/>
      <c r="B199" s="7"/>
      <c r="C199" s="7"/>
      <c r="D199" s="10" t="s">
        <v>288</v>
      </c>
      <c r="E199" s="22"/>
      <c r="F199" s="22"/>
      <c r="G199" s="22"/>
    </row>
    <row r="200" spans="1:7" x14ac:dyDescent="0.25">
      <c r="A200" s="7"/>
      <c r="B200" s="7"/>
      <c r="C200" s="7"/>
      <c r="D200" s="16" t="s">
        <v>289</v>
      </c>
      <c r="E200" s="22">
        <v>1</v>
      </c>
      <c r="F200" s="21">
        <f>G170+G172+G174+G176+G178+G180+G182+G184+G186+G188+G190+G192+G194+G196+G198</f>
        <v>25128.170000000002</v>
      </c>
      <c r="G200" s="21">
        <f>ROUND(F200*E200,2)</f>
        <v>25128.17</v>
      </c>
    </row>
    <row r="201" spans="1:7" ht="0.95" customHeight="1" x14ac:dyDescent="0.25">
      <c r="A201" s="11"/>
      <c r="B201" s="11"/>
      <c r="C201" s="11"/>
      <c r="D201" s="17"/>
      <c r="E201" s="24"/>
      <c r="F201" s="24"/>
      <c r="G201" s="24"/>
    </row>
    <row r="202" spans="1:7" x14ac:dyDescent="0.25">
      <c r="A202" s="6" t="s">
        <v>290</v>
      </c>
      <c r="B202" s="6" t="s">
        <v>11</v>
      </c>
      <c r="C202" s="6" t="s">
        <v>0</v>
      </c>
      <c r="D202" s="13" t="s">
        <v>291</v>
      </c>
      <c r="E202" s="21">
        <f>E229</f>
        <v>1</v>
      </c>
      <c r="F202" s="21">
        <f>F229</f>
        <v>38395.9</v>
      </c>
      <c r="G202" s="21">
        <f>G229</f>
        <v>38395.9</v>
      </c>
    </row>
    <row r="203" spans="1:7" x14ac:dyDescent="0.25">
      <c r="A203" s="9" t="s">
        <v>292</v>
      </c>
      <c r="B203" s="9" t="s">
        <v>16</v>
      </c>
      <c r="C203" s="9" t="s">
        <v>17</v>
      </c>
      <c r="D203" s="15" t="s">
        <v>293</v>
      </c>
      <c r="E203" s="22">
        <v>5.94</v>
      </c>
      <c r="F203" s="22">
        <v>44.27</v>
      </c>
      <c r="G203" s="23">
        <f>ROUND(E203*F203,2)</f>
        <v>262.95999999999998</v>
      </c>
    </row>
    <row r="204" spans="1:7" ht="157.5" x14ac:dyDescent="0.25">
      <c r="A204" s="7"/>
      <c r="B204" s="7"/>
      <c r="C204" s="7"/>
      <c r="D204" s="10" t="s">
        <v>294</v>
      </c>
      <c r="E204" s="22"/>
      <c r="F204" s="22"/>
      <c r="G204" s="22"/>
    </row>
    <row r="205" spans="1:7" ht="22.5" x14ac:dyDescent="0.25">
      <c r="A205" s="9" t="s">
        <v>295</v>
      </c>
      <c r="B205" s="9" t="s">
        <v>16</v>
      </c>
      <c r="C205" s="9" t="s">
        <v>17</v>
      </c>
      <c r="D205" s="15" t="s">
        <v>296</v>
      </c>
      <c r="E205" s="22">
        <v>143.5</v>
      </c>
      <c r="F205" s="22">
        <v>44.27</v>
      </c>
      <c r="G205" s="23">
        <f>ROUND(E205*F205,2)</f>
        <v>6352.75</v>
      </c>
    </row>
    <row r="206" spans="1:7" ht="135" x14ac:dyDescent="0.25">
      <c r="A206" s="7"/>
      <c r="B206" s="7"/>
      <c r="C206" s="7"/>
      <c r="D206" s="10" t="s">
        <v>297</v>
      </c>
      <c r="E206" s="22"/>
      <c r="F206" s="22"/>
      <c r="G206" s="22"/>
    </row>
    <row r="207" spans="1:7" x14ac:dyDescent="0.25">
      <c r="A207" s="9" t="s">
        <v>298</v>
      </c>
      <c r="B207" s="9" t="s">
        <v>16</v>
      </c>
      <c r="C207" s="9" t="s">
        <v>38</v>
      </c>
      <c r="D207" s="15" t="s">
        <v>299</v>
      </c>
      <c r="E207" s="22">
        <v>24.55</v>
      </c>
      <c r="F207" s="22">
        <v>8.27</v>
      </c>
      <c r="G207" s="23">
        <f>ROUND(E207*F207,2)</f>
        <v>203.03</v>
      </c>
    </row>
    <row r="208" spans="1:7" ht="112.5" x14ac:dyDescent="0.25">
      <c r="A208" s="7"/>
      <c r="B208" s="7"/>
      <c r="C208" s="7"/>
      <c r="D208" s="10" t="s">
        <v>300</v>
      </c>
      <c r="E208" s="22"/>
      <c r="F208" s="22"/>
      <c r="G208" s="22"/>
    </row>
    <row r="209" spans="1:7" ht="22.5" x14ac:dyDescent="0.25">
      <c r="A209" s="9" t="s">
        <v>301</v>
      </c>
      <c r="B209" s="9" t="s">
        <v>16</v>
      </c>
      <c r="C209" s="9" t="s">
        <v>17</v>
      </c>
      <c r="D209" s="15" t="s">
        <v>302</v>
      </c>
      <c r="E209" s="22">
        <v>151</v>
      </c>
      <c r="F209" s="22">
        <v>39.83</v>
      </c>
      <c r="G209" s="23">
        <f>ROUND(E209*F209,2)</f>
        <v>6014.33</v>
      </c>
    </row>
    <row r="210" spans="1:7" ht="180" x14ac:dyDescent="0.25">
      <c r="A210" s="7"/>
      <c r="B210" s="7"/>
      <c r="C210" s="7"/>
      <c r="D210" s="10" t="s">
        <v>303</v>
      </c>
      <c r="E210" s="22"/>
      <c r="F210" s="22"/>
      <c r="G210" s="22"/>
    </row>
    <row r="211" spans="1:7" x14ac:dyDescent="0.25">
      <c r="A211" s="9" t="s">
        <v>304</v>
      </c>
      <c r="B211" s="9" t="s">
        <v>16</v>
      </c>
      <c r="C211" s="9" t="s">
        <v>17</v>
      </c>
      <c r="D211" s="15" t="s">
        <v>305</v>
      </c>
      <c r="E211" s="22">
        <v>130</v>
      </c>
      <c r="F211" s="22">
        <v>39.83</v>
      </c>
      <c r="G211" s="23">
        <f>ROUND(E211*F211,2)</f>
        <v>5177.8999999999996</v>
      </c>
    </row>
    <row r="212" spans="1:7" ht="168.75" x14ac:dyDescent="0.25">
      <c r="A212" s="7"/>
      <c r="B212" s="7"/>
      <c r="C212" s="7"/>
      <c r="D212" s="10" t="s">
        <v>306</v>
      </c>
      <c r="E212" s="22"/>
      <c r="F212" s="22"/>
      <c r="G212" s="22"/>
    </row>
    <row r="213" spans="1:7" ht="22.5" x14ac:dyDescent="0.25">
      <c r="A213" s="9" t="s">
        <v>307</v>
      </c>
      <c r="B213" s="9" t="s">
        <v>16</v>
      </c>
      <c r="C213" s="9" t="s">
        <v>17</v>
      </c>
      <c r="D213" s="15" t="s">
        <v>308</v>
      </c>
      <c r="E213" s="22">
        <v>110</v>
      </c>
      <c r="F213" s="22">
        <v>39.83</v>
      </c>
      <c r="G213" s="23">
        <f>ROUND(E213*F213,2)</f>
        <v>4381.3</v>
      </c>
    </row>
    <row r="214" spans="1:7" ht="393.75" x14ac:dyDescent="0.25">
      <c r="A214" s="7"/>
      <c r="B214" s="7"/>
      <c r="C214" s="7"/>
      <c r="D214" s="10" t="s">
        <v>309</v>
      </c>
      <c r="E214" s="22"/>
      <c r="F214" s="22"/>
      <c r="G214" s="22"/>
    </row>
    <row r="215" spans="1:7" ht="22.5" x14ac:dyDescent="0.25">
      <c r="A215" s="9" t="s">
        <v>310</v>
      </c>
      <c r="B215" s="9" t="s">
        <v>16</v>
      </c>
      <c r="C215" s="9" t="s">
        <v>17</v>
      </c>
      <c r="D215" s="15" t="s">
        <v>311</v>
      </c>
      <c r="E215" s="22">
        <v>320</v>
      </c>
      <c r="F215" s="22">
        <v>43.79</v>
      </c>
      <c r="G215" s="23">
        <f>ROUND(E215*F215,2)</f>
        <v>14012.8</v>
      </c>
    </row>
    <row r="216" spans="1:7" ht="112.5" x14ac:dyDescent="0.25">
      <c r="A216" s="7"/>
      <c r="B216" s="7"/>
      <c r="C216" s="7"/>
      <c r="D216" s="10" t="s">
        <v>312</v>
      </c>
      <c r="E216" s="22"/>
      <c r="F216" s="22"/>
      <c r="G216" s="22"/>
    </row>
    <row r="217" spans="1:7" ht="22.5" x14ac:dyDescent="0.25">
      <c r="A217" s="9" t="s">
        <v>313</v>
      </c>
      <c r="B217" s="9" t="s">
        <v>16</v>
      </c>
      <c r="C217" s="9" t="s">
        <v>17</v>
      </c>
      <c r="D217" s="15" t="s">
        <v>314</v>
      </c>
      <c r="E217" s="22">
        <v>4.5</v>
      </c>
      <c r="F217" s="22">
        <v>45.54</v>
      </c>
      <c r="G217" s="23">
        <f>ROUND(E217*F217,2)</f>
        <v>204.93</v>
      </c>
    </row>
    <row r="218" spans="1:7" ht="146.25" x14ac:dyDescent="0.25">
      <c r="A218" s="7"/>
      <c r="B218" s="7"/>
      <c r="C218" s="7"/>
      <c r="D218" s="10" t="s">
        <v>315</v>
      </c>
      <c r="E218" s="22"/>
      <c r="F218" s="22"/>
      <c r="G218" s="22"/>
    </row>
    <row r="219" spans="1:7" x14ac:dyDescent="0.25">
      <c r="A219" s="9" t="s">
        <v>316</v>
      </c>
      <c r="B219" s="9" t="s">
        <v>16</v>
      </c>
      <c r="C219" s="9" t="s">
        <v>38</v>
      </c>
      <c r="D219" s="15" t="s">
        <v>317</v>
      </c>
      <c r="E219" s="22">
        <v>9.9499999999999993</v>
      </c>
      <c r="F219" s="22">
        <v>17.38</v>
      </c>
      <c r="G219" s="23">
        <f>ROUND(E219*F219,2)</f>
        <v>172.93</v>
      </c>
    </row>
    <row r="220" spans="1:7" ht="78.75" x14ac:dyDescent="0.25">
      <c r="A220" s="7"/>
      <c r="B220" s="7"/>
      <c r="C220" s="7"/>
      <c r="D220" s="10" t="s">
        <v>318</v>
      </c>
      <c r="E220" s="22"/>
      <c r="F220" s="22"/>
      <c r="G220" s="22"/>
    </row>
    <row r="221" spans="1:7" x14ac:dyDescent="0.25">
      <c r="A221" s="9" t="s">
        <v>319</v>
      </c>
      <c r="B221" s="9" t="s">
        <v>16</v>
      </c>
      <c r="C221" s="9" t="s">
        <v>38</v>
      </c>
      <c r="D221" s="15" t="s">
        <v>320</v>
      </c>
      <c r="E221" s="22">
        <v>54.81</v>
      </c>
      <c r="F221" s="22">
        <v>4.9400000000000004</v>
      </c>
      <c r="G221" s="23">
        <f>ROUND(E221*F221,2)</f>
        <v>270.76</v>
      </c>
    </row>
    <row r="222" spans="1:7" ht="67.5" x14ac:dyDescent="0.25">
      <c r="A222" s="7"/>
      <c r="B222" s="7"/>
      <c r="C222" s="7"/>
      <c r="D222" s="10" t="s">
        <v>321</v>
      </c>
      <c r="E222" s="22"/>
      <c r="F222" s="22"/>
      <c r="G222" s="22"/>
    </row>
    <row r="223" spans="1:7" x14ac:dyDescent="0.25">
      <c r="A223" s="9" t="s">
        <v>322</v>
      </c>
      <c r="B223" s="9" t="s">
        <v>16</v>
      </c>
      <c r="C223" s="9" t="s">
        <v>38</v>
      </c>
      <c r="D223" s="15" t="s">
        <v>323</v>
      </c>
      <c r="E223" s="22">
        <v>157.96</v>
      </c>
      <c r="F223" s="22">
        <v>5.74</v>
      </c>
      <c r="G223" s="23">
        <f>ROUND(E223*F223,2)</f>
        <v>906.69</v>
      </c>
    </row>
    <row r="224" spans="1:7" ht="45" x14ac:dyDescent="0.25">
      <c r="A224" s="7"/>
      <c r="B224" s="7"/>
      <c r="C224" s="7"/>
      <c r="D224" s="10" t="s">
        <v>324</v>
      </c>
      <c r="E224" s="22"/>
      <c r="F224" s="22"/>
      <c r="G224" s="22"/>
    </row>
    <row r="225" spans="1:7" ht="22.5" x14ac:dyDescent="0.25">
      <c r="A225" s="9" t="s">
        <v>325</v>
      </c>
      <c r="B225" s="9" t="s">
        <v>16</v>
      </c>
      <c r="C225" s="9" t="s">
        <v>38</v>
      </c>
      <c r="D225" s="15" t="s">
        <v>326</v>
      </c>
      <c r="E225" s="22">
        <v>29.15</v>
      </c>
      <c r="F225" s="22">
        <v>4.25</v>
      </c>
      <c r="G225" s="23">
        <f>ROUND(E225*F225,2)</f>
        <v>123.89</v>
      </c>
    </row>
    <row r="226" spans="1:7" ht="112.5" x14ac:dyDescent="0.25">
      <c r="A226" s="7"/>
      <c r="B226" s="7"/>
      <c r="C226" s="7"/>
      <c r="D226" s="10" t="s">
        <v>327</v>
      </c>
      <c r="E226" s="22"/>
      <c r="F226" s="22"/>
      <c r="G226" s="22"/>
    </row>
    <row r="227" spans="1:7" x14ac:dyDescent="0.25">
      <c r="A227" s="9" t="s">
        <v>328</v>
      </c>
      <c r="B227" s="9" t="s">
        <v>16</v>
      </c>
      <c r="C227" s="9" t="s">
        <v>38</v>
      </c>
      <c r="D227" s="15" t="s">
        <v>329</v>
      </c>
      <c r="E227" s="22">
        <v>138.5</v>
      </c>
      <c r="F227" s="22">
        <v>2.25</v>
      </c>
      <c r="G227" s="23">
        <f>ROUND(E227*F227,2)</f>
        <v>311.63</v>
      </c>
    </row>
    <row r="228" spans="1:7" ht="78.75" x14ac:dyDescent="0.25">
      <c r="A228" s="7"/>
      <c r="B228" s="7"/>
      <c r="C228" s="7"/>
      <c r="D228" s="10" t="s">
        <v>330</v>
      </c>
      <c r="E228" s="22"/>
      <c r="F228" s="22"/>
      <c r="G228" s="22"/>
    </row>
    <row r="229" spans="1:7" x14ac:dyDescent="0.25">
      <c r="A229" s="7"/>
      <c r="B229" s="7"/>
      <c r="C229" s="7"/>
      <c r="D229" s="16" t="s">
        <v>331</v>
      </c>
      <c r="E229" s="22">
        <v>1</v>
      </c>
      <c r="F229" s="21">
        <f>G203+G205+G207+G209+G211+G213+G215+G217+G219+G221+G223+G225+G227</f>
        <v>38395.9</v>
      </c>
      <c r="G229" s="21">
        <f>ROUND(F229*E229,2)</f>
        <v>38395.9</v>
      </c>
    </row>
    <row r="230" spans="1:7" ht="0.95" customHeight="1" x14ac:dyDescent="0.25">
      <c r="A230" s="11"/>
      <c r="B230" s="11"/>
      <c r="C230" s="11"/>
      <c r="D230" s="17"/>
      <c r="E230" s="24"/>
      <c r="F230" s="24"/>
      <c r="G230" s="24"/>
    </row>
    <row r="231" spans="1:7" x14ac:dyDescent="0.25">
      <c r="A231" s="6" t="s">
        <v>332</v>
      </c>
      <c r="B231" s="6" t="s">
        <v>11</v>
      </c>
      <c r="C231" s="6" t="s">
        <v>0</v>
      </c>
      <c r="D231" s="13" t="s">
        <v>333</v>
      </c>
      <c r="E231" s="21">
        <f>E266</f>
        <v>1</v>
      </c>
      <c r="F231" s="21">
        <f>F266</f>
        <v>27040.300000000003</v>
      </c>
      <c r="G231" s="21">
        <f>G266</f>
        <v>27040.3</v>
      </c>
    </row>
    <row r="232" spans="1:7" ht="22.5" x14ac:dyDescent="0.25">
      <c r="A232" s="9" t="s">
        <v>334</v>
      </c>
      <c r="B232" s="9" t="s">
        <v>16</v>
      </c>
      <c r="C232" s="9" t="s">
        <v>17</v>
      </c>
      <c r="D232" s="15" t="s">
        <v>335</v>
      </c>
      <c r="E232" s="22">
        <v>20.28</v>
      </c>
      <c r="F232" s="22">
        <v>183.16</v>
      </c>
      <c r="G232" s="23">
        <f>ROUND(E232*F232,2)</f>
        <v>3714.48</v>
      </c>
    </row>
    <row r="233" spans="1:7" ht="270" x14ac:dyDescent="0.25">
      <c r="A233" s="7"/>
      <c r="B233" s="7"/>
      <c r="C233" s="7"/>
      <c r="D233" s="10" t="s">
        <v>336</v>
      </c>
      <c r="E233" s="22"/>
      <c r="F233" s="22"/>
      <c r="G233" s="22"/>
    </row>
    <row r="234" spans="1:7" x14ac:dyDescent="0.25">
      <c r="A234" s="9" t="s">
        <v>337</v>
      </c>
      <c r="B234" s="9" t="s">
        <v>16</v>
      </c>
      <c r="C234" s="9" t="s">
        <v>17</v>
      </c>
      <c r="D234" s="15" t="s">
        <v>338</v>
      </c>
      <c r="E234" s="22">
        <v>7.71</v>
      </c>
      <c r="F234" s="22">
        <v>140.69999999999999</v>
      </c>
      <c r="G234" s="23">
        <f>ROUND(E234*F234,2)</f>
        <v>1084.8</v>
      </c>
    </row>
    <row r="235" spans="1:7" ht="258.75" x14ac:dyDescent="0.25">
      <c r="A235" s="7"/>
      <c r="B235" s="7"/>
      <c r="C235" s="7"/>
      <c r="D235" s="10" t="s">
        <v>339</v>
      </c>
      <c r="E235" s="22"/>
      <c r="F235" s="22"/>
      <c r="G235" s="22"/>
    </row>
    <row r="236" spans="1:7" ht="22.5" x14ac:dyDescent="0.25">
      <c r="A236" s="9" t="s">
        <v>340</v>
      </c>
      <c r="B236" s="9" t="s">
        <v>16</v>
      </c>
      <c r="C236" s="9" t="s">
        <v>17</v>
      </c>
      <c r="D236" s="15" t="s">
        <v>341</v>
      </c>
      <c r="E236" s="22">
        <v>20.28</v>
      </c>
      <c r="F236" s="22">
        <v>275.5</v>
      </c>
      <c r="G236" s="23">
        <f>ROUND(E236*F236,2)</f>
        <v>5587.14</v>
      </c>
    </row>
    <row r="237" spans="1:7" ht="270" x14ac:dyDescent="0.25">
      <c r="A237" s="7"/>
      <c r="B237" s="7"/>
      <c r="C237" s="7"/>
      <c r="D237" s="10" t="s">
        <v>342</v>
      </c>
      <c r="E237" s="22"/>
      <c r="F237" s="22"/>
      <c r="G237" s="22"/>
    </row>
    <row r="238" spans="1:7" x14ac:dyDescent="0.25">
      <c r="A238" s="9" t="s">
        <v>343</v>
      </c>
      <c r="B238" s="9" t="s">
        <v>16</v>
      </c>
      <c r="C238" s="9" t="s">
        <v>17</v>
      </c>
      <c r="D238" s="15" t="s">
        <v>344</v>
      </c>
      <c r="E238" s="22">
        <v>7.71</v>
      </c>
      <c r="F238" s="22">
        <v>84.25</v>
      </c>
      <c r="G238" s="23">
        <f>ROUND(E238*F238,2)</f>
        <v>649.57000000000005</v>
      </c>
    </row>
    <row r="239" spans="1:7" ht="180" x14ac:dyDescent="0.25">
      <c r="A239" s="7"/>
      <c r="B239" s="7"/>
      <c r="C239" s="7"/>
      <c r="D239" s="10" t="s">
        <v>345</v>
      </c>
      <c r="E239" s="22"/>
      <c r="F239" s="22"/>
      <c r="G239" s="22"/>
    </row>
    <row r="240" spans="1:7" ht="22.5" x14ac:dyDescent="0.25">
      <c r="A240" s="9" t="s">
        <v>346</v>
      </c>
      <c r="B240" s="9" t="s">
        <v>16</v>
      </c>
      <c r="C240" s="9" t="s">
        <v>34</v>
      </c>
      <c r="D240" s="15" t="s">
        <v>347</v>
      </c>
      <c r="E240" s="22">
        <v>2</v>
      </c>
      <c r="F240" s="22">
        <v>560.16</v>
      </c>
      <c r="G240" s="23">
        <f>ROUND(E240*F240,2)</f>
        <v>1120.32</v>
      </c>
    </row>
    <row r="241" spans="1:7" ht="135" x14ac:dyDescent="0.25">
      <c r="A241" s="7"/>
      <c r="B241" s="7"/>
      <c r="C241" s="7"/>
      <c r="D241" s="10" t="s">
        <v>348</v>
      </c>
      <c r="E241" s="22"/>
      <c r="F241" s="22"/>
      <c r="G241" s="22"/>
    </row>
    <row r="242" spans="1:7" ht="22.5" x14ac:dyDescent="0.25">
      <c r="A242" s="9" t="s">
        <v>349</v>
      </c>
      <c r="B242" s="9" t="s">
        <v>16</v>
      </c>
      <c r="C242" s="9" t="s">
        <v>34</v>
      </c>
      <c r="D242" s="15" t="s">
        <v>350</v>
      </c>
      <c r="E242" s="22">
        <v>1</v>
      </c>
      <c r="F242" s="22">
        <v>419.36</v>
      </c>
      <c r="G242" s="23">
        <f>ROUND(E242*F242,2)</f>
        <v>419.36</v>
      </c>
    </row>
    <row r="243" spans="1:7" ht="112.5" x14ac:dyDescent="0.25">
      <c r="A243" s="7"/>
      <c r="B243" s="7"/>
      <c r="C243" s="7"/>
      <c r="D243" s="10" t="s">
        <v>351</v>
      </c>
      <c r="E243" s="22"/>
      <c r="F243" s="22"/>
      <c r="G243" s="22"/>
    </row>
    <row r="244" spans="1:7" ht="22.5" x14ac:dyDescent="0.25">
      <c r="A244" s="9" t="s">
        <v>352</v>
      </c>
      <c r="B244" s="9" t="s">
        <v>16</v>
      </c>
      <c r="C244" s="9" t="s">
        <v>34</v>
      </c>
      <c r="D244" s="15" t="s">
        <v>353</v>
      </c>
      <c r="E244" s="22">
        <v>1</v>
      </c>
      <c r="F244" s="22">
        <v>736.03</v>
      </c>
      <c r="G244" s="23">
        <f>ROUND(E244*F244,2)</f>
        <v>736.03</v>
      </c>
    </row>
    <row r="245" spans="1:7" ht="123.75" x14ac:dyDescent="0.25">
      <c r="A245" s="7"/>
      <c r="B245" s="7"/>
      <c r="C245" s="7"/>
      <c r="D245" s="10" t="s">
        <v>354</v>
      </c>
      <c r="E245" s="22"/>
      <c r="F245" s="22"/>
      <c r="G245" s="22"/>
    </row>
    <row r="246" spans="1:7" ht="22.5" x14ac:dyDescent="0.25">
      <c r="A246" s="9" t="s">
        <v>355</v>
      </c>
      <c r="B246" s="9" t="s">
        <v>16</v>
      </c>
      <c r="C246" s="9" t="s">
        <v>34</v>
      </c>
      <c r="D246" s="15" t="s">
        <v>356</v>
      </c>
      <c r="E246" s="22">
        <v>1</v>
      </c>
      <c r="F246" s="22">
        <v>844.04</v>
      </c>
      <c r="G246" s="23">
        <f>ROUND(E246*F246,2)</f>
        <v>844.04</v>
      </c>
    </row>
    <row r="247" spans="1:7" ht="225" x14ac:dyDescent="0.25">
      <c r="A247" s="7"/>
      <c r="B247" s="7"/>
      <c r="C247" s="7"/>
      <c r="D247" s="10" t="s">
        <v>357</v>
      </c>
      <c r="E247" s="22"/>
      <c r="F247" s="22"/>
      <c r="G247" s="22"/>
    </row>
    <row r="248" spans="1:7" x14ac:dyDescent="0.25">
      <c r="A248" s="9" t="s">
        <v>358</v>
      </c>
      <c r="B248" s="9" t="s">
        <v>16</v>
      </c>
      <c r="C248" s="9" t="s">
        <v>34</v>
      </c>
      <c r="D248" s="15" t="s">
        <v>359</v>
      </c>
      <c r="E248" s="22">
        <v>2</v>
      </c>
      <c r="F248" s="22">
        <v>870.35</v>
      </c>
      <c r="G248" s="23">
        <f>ROUND(E248*F248,2)</f>
        <v>1740.7</v>
      </c>
    </row>
    <row r="249" spans="1:7" ht="112.5" x14ac:dyDescent="0.25">
      <c r="A249" s="7"/>
      <c r="B249" s="7"/>
      <c r="C249" s="7"/>
      <c r="D249" s="10" t="s">
        <v>360</v>
      </c>
      <c r="E249" s="22"/>
      <c r="F249" s="22"/>
      <c r="G249" s="22"/>
    </row>
    <row r="250" spans="1:7" x14ac:dyDescent="0.25">
      <c r="A250" s="9" t="s">
        <v>361</v>
      </c>
      <c r="B250" s="9" t="s">
        <v>16</v>
      </c>
      <c r="C250" s="9" t="s">
        <v>34</v>
      </c>
      <c r="D250" s="15" t="s">
        <v>362</v>
      </c>
      <c r="E250" s="22">
        <v>11</v>
      </c>
      <c r="F250" s="22">
        <v>88.89</v>
      </c>
      <c r="G250" s="23">
        <f>ROUND(E250*F250,2)</f>
        <v>977.79</v>
      </c>
    </row>
    <row r="251" spans="1:7" ht="67.5" x14ac:dyDescent="0.25">
      <c r="A251" s="7"/>
      <c r="B251" s="7"/>
      <c r="C251" s="7"/>
      <c r="D251" s="10" t="s">
        <v>363</v>
      </c>
      <c r="E251" s="22"/>
      <c r="F251" s="22"/>
      <c r="G251" s="22"/>
    </row>
    <row r="252" spans="1:7" x14ac:dyDescent="0.25">
      <c r="A252" s="9" t="s">
        <v>364</v>
      </c>
      <c r="B252" s="9" t="s">
        <v>16</v>
      </c>
      <c r="C252" s="9" t="s">
        <v>17</v>
      </c>
      <c r="D252" s="15" t="s">
        <v>365</v>
      </c>
      <c r="E252" s="22">
        <v>52.42</v>
      </c>
      <c r="F252" s="22">
        <v>80</v>
      </c>
      <c r="G252" s="23">
        <f>ROUND(E252*F252,2)</f>
        <v>4193.6000000000004</v>
      </c>
    </row>
    <row r="253" spans="1:7" ht="67.5" x14ac:dyDescent="0.25">
      <c r="A253" s="7"/>
      <c r="B253" s="7"/>
      <c r="C253" s="7"/>
      <c r="D253" s="10" t="s">
        <v>366</v>
      </c>
      <c r="E253" s="22"/>
      <c r="F253" s="22"/>
      <c r="G253" s="22"/>
    </row>
    <row r="254" spans="1:7" ht="22.5" x14ac:dyDescent="0.25">
      <c r="A254" s="9" t="s">
        <v>367</v>
      </c>
      <c r="B254" s="9" t="s">
        <v>16</v>
      </c>
      <c r="C254" s="9" t="s">
        <v>17</v>
      </c>
      <c r="D254" s="15" t="s">
        <v>368</v>
      </c>
      <c r="E254" s="22">
        <v>13.94</v>
      </c>
      <c r="F254" s="22">
        <v>24.76</v>
      </c>
      <c r="G254" s="23">
        <f>ROUND(E254*F254,2)</f>
        <v>345.15</v>
      </c>
    </row>
    <row r="255" spans="1:7" ht="67.5" x14ac:dyDescent="0.25">
      <c r="A255" s="7"/>
      <c r="B255" s="7"/>
      <c r="C255" s="7"/>
      <c r="D255" s="10" t="s">
        <v>369</v>
      </c>
      <c r="E255" s="22"/>
      <c r="F255" s="22"/>
      <c r="G255" s="22"/>
    </row>
    <row r="256" spans="1:7" x14ac:dyDescent="0.25">
      <c r="A256" s="9" t="s">
        <v>370</v>
      </c>
      <c r="B256" s="9" t="s">
        <v>16</v>
      </c>
      <c r="C256" s="9" t="s">
        <v>38</v>
      </c>
      <c r="D256" s="15" t="s">
        <v>371</v>
      </c>
      <c r="E256" s="22">
        <v>1.95</v>
      </c>
      <c r="F256" s="22">
        <v>350</v>
      </c>
      <c r="G256" s="23">
        <f>ROUND(E256*F256,2)</f>
        <v>682.5</v>
      </c>
    </row>
    <row r="257" spans="1:7" ht="135" x14ac:dyDescent="0.25">
      <c r="A257" s="7"/>
      <c r="B257" s="7"/>
      <c r="C257" s="7"/>
      <c r="D257" s="10" t="s">
        <v>372</v>
      </c>
      <c r="E257" s="22"/>
      <c r="F257" s="22"/>
      <c r="G257" s="22"/>
    </row>
    <row r="258" spans="1:7" x14ac:dyDescent="0.25">
      <c r="A258" s="9" t="s">
        <v>373</v>
      </c>
      <c r="B258" s="9" t="s">
        <v>16</v>
      </c>
      <c r="C258" s="9" t="s">
        <v>34</v>
      </c>
      <c r="D258" s="15" t="s">
        <v>374</v>
      </c>
      <c r="E258" s="22">
        <v>6</v>
      </c>
      <c r="F258" s="22">
        <v>70</v>
      </c>
      <c r="G258" s="23">
        <f>ROUND(E258*F258,2)</f>
        <v>420</v>
      </c>
    </row>
    <row r="259" spans="1:7" ht="56.25" x14ac:dyDescent="0.25">
      <c r="A259" s="7"/>
      <c r="B259" s="7"/>
      <c r="C259" s="7"/>
      <c r="D259" s="10" t="s">
        <v>375</v>
      </c>
      <c r="E259" s="22"/>
      <c r="F259" s="22"/>
      <c r="G259" s="22"/>
    </row>
    <row r="260" spans="1:7" x14ac:dyDescent="0.25">
      <c r="A260" s="9" t="s">
        <v>376</v>
      </c>
      <c r="B260" s="9" t="s">
        <v>16</v>
      </c>
      <c r="C260" s="9" t="s">
        <v>17</v>
      </c>
      <c r="D260" s="15" t="s">
        <v>377</v>
      </c>
      <c r="E260" s="22">
        <v>9.85</v>
      </c>
      <c r="F260" s="22">
        <v>220</v>
      </c>
      <c r="G260" s="23">
        <f>ROUND(E260*F260,2)</f>
        <v>2167</v>
      </c>
    </row>
    <row r="261" spans="1:7" ht="56.25" x14ac:dyDescent="0.25">
      <c r="A261" s="7"/>
      <c r="B261" s="7"/>
      <c r="C261" s="7"/>
      <c r="D261" s="10" t="s">
        <v>378</v>
      </c>
      <c r="E261" s="22"/>
      <c r="F261" s="22"/>
      <c r="G261" s="22"/>
    </row>
    <row r="262" spans="1:7" x14ac:dyDescent="0.25">
      <c r="A262" s="9" t="s">
        <v>379</v>
      </c>
      <c r="B262" s="9" t="s">
        <v>16</v>
      </c>
      <c r="C262" s="9" t="s">
        <v>17</v>
      </c>
      <c r="D262" s="15" t="s">
        <v>380</v>
      </c>
      <c r="E262" s="22">
        <v>48.94</v>
      </c>
      <c r="F262" s="22">
        <v>40.5</v>
      </c>
      <c r="G262" s="23">
        <f>ROUND(E262*F262,2)</f>
        <v>1982.07</v>
      </c>
    </row>
    <row r="263" spans="1:7" ht="168.75" x14ac:dyDescent="0.25">
      <c r="A263" s="7"/>
      <c r="B263" s="7"/>
      <c r="C263" s="7"/>
      <c r="D263" s="10" t="s">
        <v>381</v>
      </c>
      <c r="E263" s="22"/>
      <c r="F263" s="22"/>
      <c r="G263" s="22"/>
    </row>
    <row r="264" spans="1:7" ht="22.5" x14ac:dyDescent="0.25">
      <c r="A264" s="9" t="s">
        <v>382</v>
      </c>
      <c r="B264" s="9" t="s">
        <v>16</v>
      </c>
      <c r="C264" s="9" t="s">
        <v>42</v>
      </c>
      <c r="D264" s="15" t="s">
        <v>383</v>
      </c>
      <c r="E264" s="22">
        <v>1</v>
      </c>
      <c r="F264" s="22">
        <v>375.75</v>
      </c>
      <c r="G264" s="23">
        <f>ROUND(E264*F264,2)</f>
        <v>375.75</v>
      </c>
    </row>
    <row r="265" spans="1:7" ht="146.25" x14ac:dyDescent="0.25">
      <c r="A265" s="7"/>
      <c r="B265" s="7"/>
      <c r="C265" s="7"/>
      <c r="D265" s="10" t="s">
        <v>384</v>
      </c>
      <c r="E265" s="22"/>
      <c r="F265" s="22"/>
      <c r="G265" s="22"/>
    </row>
    <row r="266" spans="1:7" x14ac:dyDescent="0.25">
      <c r="A266" s="7"/>
      <c r="B266" s="7"/>
      <c r="C266" s="7"/>
      <c r="D266" s="16" t="s">
        <v>385</v>
      </c>
      <c r="E266" s="22">
        <v>1</v>
      </c>
      <c r="F266" s="21">
        <f>G232+G234+G236+G238+G240+G242+G244+G246+G248+G250+G252+G254+G256+G258+G260+G262+G264</f>
        <v>27040.300000000003</v>
      </c>
      <c r="G266" s="21">
        <f>ROUND(F266*E266,2)</f>
        <v>27040.3</v>
      </c>
    </row>
    <row r="267" spans="1:7" ht="0.95" customHeight="1" x14ac:dyDescent="0.25">
      <c r="A267" s="11"/>
      <c r="B267" s="11"/>
      <c r="C267" s="11"/>
      <c r="D267" s="17"/>
      <c r="E267" s="24"/>
      <c r="F267" s="24"/>
      <c r="G267" s="24"/>
    </row>
    <row r="268" spans="1:7" x14ac:dyDescent="0.25">
      <c r="A268" s="6" t="s">
        <v>386</v>
      </c>
      <c r="B268" s="6" t="s">
        <v>11</v>
      </c>
      <c r="C268" s="6" t="s">
        <v>0</v>
      </c>
      <c r="D268" s="13" t="s">
        <v>387</v>
      </c>
      <c r="E268" s="21">
        <f>E309</f>
        <v>1</v>
      </c>
      <c r="F268" s="21">
        <f>F309</f>
        <v>4261.72</v>
      </c>
      <c r="G268" s="21">
        <f>G309</f>
        <v>4261.72</v>
      </c>
    </row>
    <row r="269" spans="1:7" x14ac:dyDescent="0.25">
      <c r="A269" s="9" t="s">
        <v>388</v>
      </c>
      <c r="B269" s="9" t="s">
        <v>16</v>
      </c>
      <c r="C269" s="9" t="s">
        <v>42</v>
      </c>
      <c r="D269" s="15" t="s">
        <v>389</v>
      </c>
      <c r="E269" s="22">
        <v>1</v>
      </c>
      <c r="F269" s="22">
        <v>250</v>
      </c>
      <c r="G269" s="23">
        <f>ROUND(E269*F269,2)</f>
        <v>250</v>
      </c>
    </row>
    <row r="270" spans="1:7" ht="90" x14ac:dyDescent="0.25">
      <c r="A270" s="7"/>
      <c r="B270" s="7"/>
      <c r="C270" s="7"/>
      <c r="D270" s="10" t="s">
        <v>390</v>
      </c>
      <c r="E270" s="22"/>
      <c r="F270" s="22"/>
      <c r="G270" s="22"/>
    </row>
    <row r="271" spans="1:7" ht="22.5" x14ac:dyDescent="0.25">
      <c r="A271" s="9" t="s">
        <v>391</v>
      </c>
      <c r="B271" s="9" t="s">
        <v>16</v>
      </c>
      <c r="C271" s="9" t="s">
        <v>38</v>
      </c>
      <c r="D271" s="15" t="s">
        <v>392</v>
      </c>
      <c r="E271" s="22">
        <v>8</v>
      </c>
      <c r="F271" s="22">
        <v>57.1</v>
      </c>
      <c r="G271" s="23">
        <f>ROUND(E271*F271,2)</f>
        <v>456.8</v>
      </c>
    </row>
    <row r="272" spans="1:7" ht="157.5" x14ac:dyDescent="0.25">
      <c r="A272" s="7"/>
      <c r="B272" s="7"/>
      <c r="C272" s="7"/>
      <c r="D272" s="10" t="s">
        <v>393</v>
      </c>
      <c r="E272" s="22"/>
      <c r="F272" s="22"/>
      <c r="G272" s="22"/>
    </row>
    <row r="273" spans="1:7" x14ac:dyDescent="0.25">
      <c r="A273" s="9" t="s">
        <v>394</v>
      </c>
      <c r="B273" s="9" t="s">
        <v>16</v>
      </c>
      <c r="C273" s="9" t="s">
        <v>42</v>
      </c>
      <c r="D273" s="15" t="s">
        <v>395</v>
      </c>
      <c r="E273" s="22">
        <v>9</v>
      </c>
      <c r="F273" s="22">
        <v>51.99</v>
      </c>
      <c r="G273" s="23">
        <f>ROUND(E273*F273,2)</f>
        <v>467.91</v>
      </c>
    </row>
    <row r="274" spans="1:7" ht="67.5" x14ac:dyDescent="0.25">
      <c r="A274" s="7"/>
      <c r="B274" s="7"/>
      <c r="C274" s="7"/>
      <c r="D274" s="10" t="s">
        <v>396</v>
      </c>
      <c r="E274" s="22"/>
      <c r="F274" s="22"/>
      <c r="G274" s="22"/>
    </row>
    <row r="275" spans="1:7" x14ac:dyDescent="0.25">
      <c r="A275" s="9" t="s">
        <v>397</v>
      </c>
      <c r="B275" s="9" t="s">
        <v>16</v>
      </c>
      <c r="C275" s="9" t="s">
        <v>42</v>
      </c>
      <c r="D275" s="15" t="s">
        <v>398</v>
      </c>
      <c r="E275" s="22">
        <v>2</v>
      </c>
      <c r="F275" s="22">
        <v>44.04</v>
      </c>
      <c r="G275" s="23">
        <f>ROUND(E275*F275,2)</f>
        <v>88.08</v>
      </c>
    </row>
    <row r="276" spans="1:7" ht="56.25" x14ac:dyDescent="0.25">
      <c r="A276" s="7"/>
      <c r="B276" s="7"/>
      <c r="C276" s="7"/>
      <c r="D276" s="10" t="s">
        <v>399</v>
      </c>
      <c r="E276" s="22"/>
      <c r="F276" s="22"/>
      <c r="G276" s="22"/>
    </row>
    <row r="277" spans="1:7" x14ac:dyDescent="0.25">
      <c r="A277" s="9" t="s">
        <v>400</v>
      </c>
      <c r="B277" s="9" t="s">
        <v>16</v>
      </c>
      <c r="C277" s="9" t="s">
        <v>42</v>
      </c>
      <c r="D277" s="15" t="s">
        <v>401</v>
      </c>
      <c r="E277" s="22">
        <v>8</v>
      </c>
      <c r="F277" s="22">
        <v>31.77</v>
      </c>
      <c r="G277" s="23">
        <f>ROUND(E277*F277,2)</f>
        <v>254.16</v>
      </c>
    </row>
    <row r="278" spans="1:7" ht="56.25" x14ac:dyDescent="0.25">
      <c r="A278" s="7"/>
      <c r="B278" s="7"/>
      <c r="C278" s="7"/>
      <c r="D278" s="10" t="s">
        <v>402</v>
      </c>
      <c r="E278" s="22"/>
      <c r="F278" s="22"/>
      <c r="G278" s="22"/>
    </row>
    <row r="279" spans="1:7" x14ac:dyDescent="0.25">
      <c r="A279" s="9" t="s">
        <v>403</v>
      </c>
      <c r="B279" s="9" t="s">
        <v>16</v>
      </c>
      <c r="C279" s="9" t="s">
        <v>38</v>
      </c>
      <c r="D279" s="15" t="s">
        <v>404</v>
      </c>
      <c r="E279" s="22">
        <v>127.25</v>
      </c>
      <c r="F279" s="22">
        <v>8.06</v>
      </c>
      <c r="G279" s="23">
        <f>ROUND(E279*F279,2)</f>
        <v>1025.6400000000001</v>
      </c>
    </row>
    <row r="280" spans="1:7" ht="112.5" x14ac:dyDescent="0.25">
      <c r="A280" s="7"/>
      <c r="B280" s="7"/>
      <c r="C280" s="7"/>
      <c r="D280" s="10" t="s">
        <v>405</v>
      </c>
      <c r="E280" s="22"/>
      <c r="F280" s="22"/>
      <c r="G280" s="22"/>
    </row>
    <row r="281" spans="1:7" x14ac:dyDescent="0.25">
      <c r="A281" s="9" t="s">
        <v>406</v>
      </c>
      <c r="B281" s="9" t="s">
        <v>16</v>
      </c>
      <c r="C281" s="9" t="s">
        <v>38</v>
      </c>
      <c r="D281" s="15" t="s">
        <v>407</v>
      </c>
      <c r="E281" s="22">
        <v>37.200000000000003</v>
      </c>
      <c r="F281" s="22">
        <v>8.58</v>
      </c>
      <c r="G281" s="23">
        <f>ROUND(E281*F281,2)</f>
        <v>319.18</v>
      </c>
    </row>
    <row r="282" spans="1:7" ht="123.75" x14ac:dyDescent="0.25">
      <c r="A282" s="7"/>
      <c r="B282" s="7"/>
      <c r="C282" s="7"/>
      <c r="D282" s="10" t="s">
        <v>408</v>
      </c>
      <c r="E282" s="22"/>
      <c r="F282" s="22"/>
      <c r="G282" s="22"/>
    </row>
    <row r="283" spans="1:7" x14ac:dyDescent="0.25">
      <c r="A283" s="9" t="s">
        <v>409</v>
      </c>
      <c r="B283" s="9" t="s">
        <v>16</v>
      </c>
      <c r="C283" s="9" t="s">
        <v>38</v>
      </c>
      <c r="D283" s="15" t="s">
        <v>410</v>
      </c>
      <c r="E283" s="22">
        <v>16.350000000000001</v>
      </c>
      <c r="F283" s="22">
        <v>11.09</v>
      </c>
      <c r="G283" s="23">
        <f>ROUND(E283*F283,2)</f>
        <v>181.32</v>
      </c>
    </row>
    <row r="284" spans="1:7" ht="123.75" x14ac:dyDescent="0.25">
      <c r="A284" s="7"/>
      <c r="B284" s="7"/>
      <c r="C284" s="7"/>
      <c r="D284" s="10" t="s">
        <v>411</v>
      </c>
      <c r="E284" s="22"/>
      <c r="F284" s="22"/>
      <c r="G284" s="22"/>
    </row>
    <row r="285" spans="1:7" x14ac:dyDescent="0.25">
      <c r="A285" s="9" t="s">
        <v>412</v>
      </c>
      <c r="B285" s="9" t="s">
        <v>16</v>
      </c>
      <c r="C285" s="9" t="s">
        <v>38</v>
      </c>
      <c r="D285" s="15" t="s">
        <v>413</v>
      </c>
      <c r="E285" s="22">
        <v>2.4</v>
      </c>
      <c r="F285" s="22">
        <v>17.13</v>
      </c>
      <c r="G285" s="23">
        <f>ROUND(E285*F285,2)</f>
        <v>41.11</v>
      </c>
    </row>
    <row r="286" spans="1:7" ht="123.75" x14ac:dyDescent="0.25">
      <c r="A286" s="7"/>
      <c r="B286" s="7"/>
      <c r="C286" s="7"/>
      <c r="D286" s="10" t="s">
        <v>414</v>
      </c>
      <c r="E286" s="22"/>
      <c r="F286" s="22"/>
      <c r="G286" s="22"/>
    </row>
    <row r="287" spans="1:7" x14ac:dyDescent="0.25">
      <c r="A287" s="9" t="s">
        <v>415</v>
      </c>
      <c r="B287" s="9" t="s">
        <v>16</v>
      </c>
      <c r="C287" s="9" t="s">
        <v>38</v>
      </c>
      <c r="D287" s="15" t="s">
        <v>416</v>
      </c>
      <c r="E287" s="22">
        <v>20.3</v>
      </c>
      <c r="F287" s="22">
        <v>18.78</v>
      </c>
      <c r="G287" s="23">
        <f>ROUND(E287*F287,2)</f>
        <v>381.23</v>
      </c>
    </row>
    <row r="288" spans="1:7" ht="123.75" x14ac:dyDescent="0.25">
      <c r="A288" s="7"/>
      <c r="B288" s="7"/>
      <c r="C288" s="7"/>
      <c r="D288" s="10" t="s">
        <v>417</v>
      </c>
      <c r="E288" s="22"/>
      <c r="F288" s="22"/>
      <c r="G288" s="22"/>
    </row>
    <row r="289" spans="1:7" x14ac:dyDescent="0.25">
      <c r="A289" s="9" t="s">
        <v>418</v>
      </c>
      <c r="B289" s="9" t="s">
        <v>16</v>
      </c>
      <c r="C289" s="9" t="s">
        <v>38</v>
      </c>
      <c r="D289" s="15" t="s">
        <v>419</v>
      </c>
      <c r="E289" s="22">
        <v>7.8</v>
      </c>
      <c r="F289" s="22">
        <v>20.25</v>
      </c>
      <c r="G289" s="23">
        <f>ROUND(E289*F289,2)</f>
        <v>157.94999999999999</v>
      </c>
    </row>
    <row r="290" spans="1:7" ht="135" x14ac:dyDescent="0.25">
      <c r="A290" s="7"/>
      <c r="B290" s="7"/>
      <c r="C290" s="7"/>
      <c r="D290" s="10" t="s">
        <v>420</v>
      </c>
      <c r="E290" s="22"/>
      <c r="F290" s="22"/>
      <c r="G290" s="22"/>
    </row>
    <row r="291" spans="1:7" ht="22.5" x14ac:dyDescent="0.25">
      <c r="A291" s="9" t="s">
        <v>421</v>
      </c>
      <c r="B291" s="9" t="s">
        <v>16</v>
      </c>
      <c r="C291" s="9" t="s">
        <v>38</v>
      </c>
      <c r="D291" s="15" t="s">
        <v>422</v>
      </c>
      <c r="E291" s="22">
        <v>13.95</v>
      </c>
      <c r="F291" s="22">
        <v>5.5</v>
      </c>
      <c r="G291" s="23">
        <f>ROUND(E291*F291,2)</f>
        <v>76.73</v>
      </c>
    </row>
    <row r="292" spans="1:7" ht="135" x14ac:dyDescent="0.25">
      <c r="A292" s="7"/>
      <c r="B292" s="7"/>
      <c r="C292" s="7"/>
      <c r="D292" s="10" t="s">
        <v>423</v>
      </c>
      <c r="E292" s="22"/>
      <c r="F292" s="22"/>
      <c r="G292" s="22"/>
    </row>
    <row r="293" spans="1:7" ht="22.5" x14ac:dyDescent="0.25">
      <c r="A293" s="9" t="s">
        <v>424</v>
      </c>
      <c r="B293" s="9" t="s">
        <v>16</v>
      </c>
      <c r="C293" s="9" t="s">
        <v>38</v>
      </c>
      <c r="D293" s="15" t="s">
        <v>425</v>
      </c>
      <c r="E293" s="22">
        <v>1.2</v>
      </c>
      <c r="F293" s="22">
        <v>6</v>
      </c>
      <c r="G293" s="23">
        <f>ROUND(E293*F293,2)</f>
        <v>7.2</v>
      </c>
    </row>
    <row r="294" spans="1:7" ht="112.5" x14ac:dyDescent="0.25">
      <c r="A294" s="7"/>
      <c r="B294" s="7"/>
      <c r="C294" s="7"/>
      <c r="D294" s="10" t="s">
        <v>426</v>
      </c>
      <c r="E294" s="22"/>
      <c r="F294" s="22"/>
      <c r="G294" s="22"/>
    </row>
    <row r="295" spans="1:7" x14ac:dyDescent="0.25">
      <c r="A295" s="9" t="s">
        <v>427</v>
      </c>
      <c r="B295" s="9" t="s">
        <v>16</v>
      </c>
      <c r="C295" s="9" t="s">
        <v>38</v>
      </c>
      <c r="D295" s="15" t="s">
        <v>428</v>
      </c>
      <c r="E295" s="22">
        <v>10.3</v>
      </c>
      <c r="F295" s="22">
        <v>11.09</v>
      </c>
      <c r="G295" s="23">
        <f>ROUND(E295*F295,2)</f>
        <v>114.23</v>
      </c>
    </row>
    <row r="296" spans="1:7" ht="67.5" x14ac:dyDescent="0.25">
      <c r="A296" s="7"/>
      <c r="B296" s="7"/>
      <c r="C296" s="7"/>
      <c r="D296" s="10" t="s">
        <v>429</v>
      </c>
      <c r="E296" s="22"/>
      <c r="F296" s="22"/>
      <c r="G296" s="22"/>
    </row>
    <row r="297" spans="1:7" ht="22.5" x14ac:dyDescent="0.25">
      <c r="A297" s="9" t="s">
        <v>430</v>
      </c>
      <c r="B297" s="9" t="s">
        <v>16</v>
      </c>
      <c r="C297" s="9" t="s">
        <v>38</v>
      </c>
      <c r="D297" s="15" t="s">
        <v>431</v>
      </c>
      <c r="E297" s="22">
        <v>9.8000000000000007</v>
      </c>
      <c r="F297" s="22">
        <v>7.76</v>
      </c>
      <c r="G297" s="23">
        <f>ROUND(E297*F297,2)</f>
        <v>76.05</v>
      </c>
    </row>
    <row r="298" spans="1:7" ht="123.75" x14ac:dyDescent="0.25">
      <c r="A298" s="7"/>
      <c r="B298" s="7"/>
      <c r="C298" s="7"/>
      <c r="D298" s="10" t="s">
        <v>432</v>
      </c>
      <c r="E298" s="22"/>
      <c r="F298" s="22"/>
      <c r="G298" s="22"/>
    </row>
    <row r="299" spans="1:7" x14ac:dyDescent="0.25">
      <c r="A299" s="9" t="s">
        <v>433</v>
      </c>
      <c r="B299" s="9" t="s">
        <v>16</v>
      </c>
      <c r="C299" s="9" t="s">
        <v>38</v>
      </c>
      <c r="D299" s="15" t="s">
        <v>434</v>
      </c>
      <c r="E299" s="22">
        <v>13.2</v>
      </c>
      <c r="F299" s="22">
        <v>16.62</v>
      </c>
      <c r="G299" s="23">
        <f>ROUND(E299*F299,2)</f>
        <v>219.38</v>
      </c>
    </row>
    <row r="300" spans="1:7" ht="225" x14ac:dyDescent="0.25">
      <c r="A300" s="7"/>
      <c r="B300" s="7"/>
      <c r="C300" s="7"/>
      <c r="D300" s="10" t="s">
        <v>435</v>
      </c>
      <c r="E300" s="22"/>
      <c r="F300" s="22"/>
      <c r="G300" s="22"/>
    </row>
    <row r="301" spans="1:7" x14ac:dyDescent="0.25">
      <c r="A301" s="9" t="s">
        <v>436</v>
      </c>
      <c r="B301" s="9" t="s">
        <v>16</v>
      </c>
      <c r="C301" s="9" t="s">
        <v>38</v>
      </c>
      <c r="D301" s="15" t="s">
        <v>437</v>
      </c>
      <c r="E301" s="22">
        <v>1.25</v>
      </c>
      <c r="F301" s="22">
        <v>17.05</v>
      </c>
      <c r="G301" s="23">
        <f>ROUND(E301*F301,2)</f>
        <v>21.31</v>
      </c>
    </row>
    <row r="302" spans="1:7" ht="213.75" x14ac:dyDescent="0.25">
      <c r="A302" s="7"/>
      <c r="B302" s="7"/>
      <c r="C302" s="7"/>
      <c r="D302" s="10" t="s">
        <v>438</v>
      </c>
      <c r="E302" s="22"/>
      <c r="F302" s="22"/>
      <c r="G302" s="22"/>
    </row>
    <row r="303" spans="1:7" x14ac:dyDescent="0.25">
      <c r="A303" s="9" t="s">
        <v>439</v>
      </c>
      <c r="B303" s="9" t="s">
        <v>16</v>
      </c>
      <c r="C303" s="9" t="s">
        <v>38</v>
      </c>
      <c r="D303" s="15" t="s">
        <v>440</v>
      </c>
      <c r="E303" s="22">
        <v>2.2999999999999998</v>
      </c>
      <c r="F303" s="22">
        <v>18.600000000000001</v>
      </c>
      <c r="G303" s="23">
        <f>ROUND(E303*F303,2)</f>
        <v>42.78</v>
      </c>
    </row>
    <row r="304" spans="1:7" ht="236.25" x14ac:dyDescent="0.25">
      <c r="A304" s="7"/>
      <c r="B304" s="7"/>
      <c r="C304" s="7"/>
      <c r="D304" s="10" t="s">
        <v>441</v>
      </c>
      <c r="E304" s="22"/>
      <c r="F304" s="22"/>
      <c r="G304" s="22"/>
    </row>
    <row r="305" spans="1:7" x14ac:dyDescent="0.25">
      <c r="A305" s="9" t="s">
        <v>442</v>
      </c>
      <c r="B305" s="9" t="s">
        <v>16</v>
      </c>
      <c r="C305" s="9" t="s">
        <v>42</v>
      </c>
      <c r="D305" s="15" t="s">
        <v>443</v>
      </c>
      <c r="E305" s="22">
        <v>2</v>
      </c>
      <c r="F305" s="22">
        <v>10.06</v>
      </c>
      <c r="G305" s="23">
        <f>ROUND(E305*F305,2)</f>
        <v>20.12</v>
      </c>
    </row>
    <row r="306" spans="1:7" ht="112.5" x14ac:dyDescent="0.25">
      <c r="A306" s="7"/>
      <c r="B306" s="7"/>
      <c r="C306" s="7"/>
      <c r="D306" s="10" t="s">
        <v>444</v>
      </c>
      <c r="E306" s="22"/>
      <c r="F306" s="22"/>
      <c r="G306" s="22"/>
    </row>
    <row r="307" spans="1:7" x14ac:dyDescent="0.25">
      <c r="A307" s="9" t="s">
        <v>445</v>
      </c>
      <c r="B307" s="9" t="s">
        <v>16</v>
      </c>
      <c r="C307" s="9" t="s">
        <v>42</v>
      </c>
      <c r="D307" s="15" t="s">
        <v>446</v>
      </c>
      <c r="E307" s="22">
        <v>2</v>
      </c>
      <c r="F307" s="22">
        <v>30.27</v>
      </c>
      <c r="G307" s="23">
        <f>ROUND(E307*F307,2)</f>
        <v>60.54</v>
      </c>
    </row>
    <row r="308" spans="1:7" ht="112.5" x14ac:dyDescent="0.25">
      <c r="A308" s="7"/>
      <c r="B308" s="7"/>
      <c r="C308" s="7"/>
      <c r="D308" s="10" t="s">
        <v>447</v>
      </c>
      <c r="E308" s="22"/>
      <c r="F308" s="22"/>
      <c r="G308" s="22"/>
    </row>
    <row r="309" spans="1:7" x14ac:dyDescent="0.25">
      <c r="A309" s="7"/>
      <c r="B309" s="7"/>
      <c r="C309" s="7"/>
      <c r="D309" s="16" t="s">
        <v>448</v>
      </c>
      <c r="E309" s="22">
        <v>1</v>
      </c>
      <c r="F309" s="21">
        <f>G269+G271+G273+G275+G277+G279+G281+G283+G285+G287+G289+G291+G293+G295+G297+G299+G301+G303+G305+G307</f>
        <v>4261.72</v>
      </c>
      <c r="G309" s="21">
        <f>ROUND(F309*E309,2)</f>
        <v>4261.72</v>
      </c>
    </row>
    <row r="310" spans="1:7" ht="0.95" customHeight="1" x14ac:dyDescent="0.25">
      <c r="A310" s="11"/>
      <c r="B310" s="11"/>
      <c r="C310" s="11"/>
      <c r="D310" s="17"/>
      <c r="E310" s="24"/>
      <c r="F310" s="24"/>
      <c r="G310" s="24"/>
    </row>
    <row r="311" spans="1:7" x14ac:dyDescent="0.25">
      <c r="A311" s="6" t="s">
        <v>449</v>
      </c>
      <c r="B311" s="6" t="s">
        <v>11</v>
      </c>
      <c r="C311" s="6" t="s">
        <v>0</v>
      </c>
      <c r="D311" s="13" t="s">
        <v>450</v>
      </c>
      <c r="E311" s="21">
        <f>E458</f>
        <v>1</v>
      </c>
      <c r="F311" s="21">
        <f>F458</f>
        <v>45501.11</v>
      </c>
      <c r="G311" s="21">
        <f>G458</f>
        <v>45501.11</v>
      </c>
    </row>
    <row r="312" spans="1:7" x14ac:dyDescent="0.25">
      <c r="A312" s="8" t="s">
        <v>451</v>
      </c>
      <c r="B312" s="8" t="s">
        <v>11</v>
      </c>
      <c r="C312" s="8" t="s">
        <v>0</v>
      </c>
      <c r="D312" s="14" t="s">
        <v>452</v>
      </c>
      <c r="E312" s="21">
        <f>E353</f>
        <v>1</v>
      </c>
      <c r="F312" s="21">
        <f>F353</f>
        <v>10836.150000000001</v>
      </c>
      <c r="G312" s="21">
        <f>G353</f>
        <v>10836.15</v>
      </c>
    </row>
    <row r="313" spans="1:7" x14ac:dyDescent="0.25">
      <c r="A313" s="9" t="s">
        <v>453</v>
      </c>
      <c r="B313" s="9" t="s">
        <v>16</v>
      </c>
      <c r="C313" s="9" t="s">
        <v>42</v>
      </c>
      <c r="D313" s="15" t="s">
        <v>454</v>
      </c>
      <c r="E313" s="22">
        <v>1</v>
      </c>
      <c r="F313" s="22">
        <v>352.09</v>
      </c>
      <c r="G313" s="23">
        <f>ROUND(E313*F313,2)</f>
        <v>352.09</v>
      </c>
    </row>
    <row r="314" spans="1:7" ht="112.5" x14ac:dyDescent="0.25">
      <c r="A314" s="7"/>
      <c r="B314" s="7"/>
      <c r="C314" s="7"/>
      <c r="D314" s="10" t="s">
        <v>455</v>
      </c>
      <c r="E314" s="22"/>
      <c r="F314" s="22"/>
      <c r="G314" s="22"/>
    </row>
    <row r="315" spans="1:7" x14ac:dyDescent="0.25">
      <c r="A315" s="9" t="s">
        <v>456</v>
      </c>
      <c r="B315" s="9" t="s">
        <v>16</v>
      </c>
      <c r="C315" s="9" t="s">
        <v>42</v>
      </c>
      <c r="D315" s="15" t="s">
        <v>457</v>
      </c>
      <c r="E315" s="22">
        <v>1</v>
      </c>
      <c r="F315" s="22">
        <v>287.23</v>
      </c>
      <c r="G315" s="23">
        <f>ROUND(E315*F315,2)</f>
        <v>287.23</v>
      </c>
    </row>
    <row r="316" spans="1:7" x14ac:dyDescent="0.25">
      <c r="A316" s="7"/>
      <c r="B316" s="7"/>
      <c r="C316" s="7"/>
      <c r="D316" s="10" t="s">
        <v>458</v>
      </c>
      <c r="E316" s="22"/>
      <c r="F316" s="22"/>
      <c r="G316" s="22"/>
    </row>
    <row r="317" spans="1:7" x14ac:dyDescent="0.25">
      <c r="A317" s="9" t="s">
        <v>459</v>
      </c>
      <c r="B317" s="9" t="s">
        <v>16</v>
      </c>
      <c r="C317" s="9" t="s">
        <v>52</v>
      </c>
      <c r="D317" s="15" t="s">
        <v>460</v>
      </c>
      <c r="E317" s="22">
        <v>1</v>
      </c>
      <c r="F317" s="22">
        <v>342.11</v>
      </c>
      <c r="G317" s="23">
        <f>ROUND(E317*F317,2)</f>
        <v>342.11</v>
      </c>
    </row>
    <row r="318" spans="1:7" ht="146.25" x14ac:dyDescent="0.25">
      <c r="A318" s="7"/>
      <c r="B318" s="7"/>
      <c r="C318" s="7"/>
      <c r="D318" s="10" t="s">
        <v>461</v>
      </c>
      <c r="E318" s="22"/>
      <c r="F318" s="22"/>
      <c r="G318" s="22"/>
    </row>
    <row r="319" spans="1:7" x14ac:dyDescent="0.25">
      <c r="A319" s="9" t="s">
        <v>462</v>
      </c>
      <c r="B319" s="9" t="s">
        <v>16</v>
      </c>
      <c r="C319" s="9" t="s">
        <v>42</v>
      </c>
      <c r="D319" s="15" t="s">
        <v>463</v>
      </c>
      <c r="E319" s="22">
        <v>1</v>
      </c>
      <c r="F319" s="22">
        <v>2034.32</v>
      </c>
      <c r="G319" s="23">
        <f>ROUND(E319*F319,2)</f>
        <v>2034.32</v>
      </c>
    </row>
    <row r="320" spans="1:7" ht="236.25" x14ac:dyDescent="0.25">
      <c r="A320" s="7"/>
      <c r="B320" s="7"/>
      <c r="C320" s="7"/>
      <c r="D320" s="10" t="s">
        <v>464</v>
      </c>
      <c r="E320" s="22"/>
      <c r="F320" s="22"/>
      <c r="G320" s="22"/>
    </row>
    <row r="321" spans="1:7" x14ac:dyDescent="0.25">
      <c r="A321" s="9" t="s">
        <v>465</v>
      </c>
      <c r="B321" s="9" t="s">
        <v>16</v>
      </c>
      <c r="C321" s="9" t="s">
        <v>42</v>
      </c>
      <c r="D321" s="15" t="s">
        <v>466</v>
      </c>
      <c r="E321" s="22">
        <v>1</v>
      </c>
      <c r="F321" s="22">
        <v>414.74</v>
      </c>
      <c r="G321" s="23">
        <f>ROUND(E321*F321,2)</f>
        <v>414.74</v>
      </c>
    </row>
    <row r="322" spans="1:7" ht="112.5" x14ac:dyDescent="0.25">
      <c r="A322" s="7"/>
      <c r="B322" s="7"/>
      <c r="C322" s="7"/>
      <c r="D322" s="10" t="s">
        <v>467</v>
      </c>
      <c r="E322" s="22"/>
      <c r="F322" s="22"/>
      <c r="G322" s="22"/>
    </row>
    <row r="323" spans="1:7" ht="22.5" x14ac:dyDescent="0.25">
      <c r="A323" s="9" t="s">
        <v>468</v>
      </c>
      <c r="B323" s="9" t="s">
        <v>16</v>
      </c>
      <c r="C323" s="9" t="s">
        <v>42</v>
      </c>
      <c r="D323" s="15" t="s">
        <v>469</v>
      </c>
      <c r="E323" s="22">
        <v>1</v>
      </c>
      <c r="F323" s="22">
        <v>1543.84</v>
      </c>
      <c r="G323" s="23">
        <f>ROUND(E323*F323,2)</f>
        <v>1543.84</v>
      </c>
    </row>
    <row r="324" spans="1:7" ht="123.75" x14ac:dyDescent="0.25">
      <c r="A324" s="7"/>
      <c r="B324" s="7"/>
      <c r="C324" s="7"/>
      <c r="D324" s="10" t="s">
        <v>470</v>
      </c>
      <c r="E324" s="22"/>
      <c r="F324" s="22"/>
      <c r="G324" s="22"/>
    </row>
    <row r="325" spans="1:7" x14ac:dyDescent="0.25">
      <c r="A325" s="9" t="s">
        <v>471</v>
      </c>
      <c r="B325" s="9" t="s">
        <v>16</v>
      </c>
      <c r="C325" s="9" t="s">
        <v>42</v>
      </c>
      <c r="D325" s="15" t="s">
        <v>472</v>
      </c>
      <c r="E325" s="22">
        <v>2</v>
      </c>
      <c r="F325" s="22">
        <v>138.76</v>
      </c>
      <c r="G325" s="23">
        <f>ROUND(E325*F325,2)</f>
        <v>277.52</v>
      </c>
    </row>
    <row r="326" spans="1:7" ht="90" x14ac:dyDescent="0.25">
      <c r="A326" s="7"/>
      <c r="B326" s="7"/>
      <c r="C326" s="7"/>
      <c r="D326" s="10" t="s">
        <v>473</v>
      </c>
      <c r="E326" s="22"/>
      <c r="F326" s="22"/>
      <c r="G326" s="22"/>
    </row>
    <row r="327" spans="1:7" ht="22.5" x14ac:dyDescent="0.25">
      <c r="A327" s="9" t="s">
        <v>474</v>
      </c>
      <c r="B327" s="9" t="s">
        <v>16</v>
      </c>
      <c r="C327" s="9" t="s">
        <v>38</v>
      </c>
      <c r="D327" s="15" t="s">
        <v>475</v>
      </c>
      <c r="E327" s="22">
        <v>16.5</v>
      </c>
      <c r="F327" s="22">
        <v>19.149999999999999</v>
      </c>
      <c r="G327" s="23">
        <f>ROUND(E327*F327,2)</f>
        <v>315.98</v>
      </c>
    </row>
    <row r="328" spans="1:7" ht="123.75" x14ac:dyDescent="0.25">
      <c r="A328" s="7"/>
      <c r="B328" s="7"/>
      <c r="C328" s="7"/>
      <c r="D328" s="10" t="s">
        <v>476</v>
      </c>
      <c r="E328" s="22"/>
      <c r="F328" s="22"/>
      <c r="G328" s="22"/>
    </row>
    <row r="329" spans="1:7" ht="22.5" x14ac:dyDescent="0.25">
      <c r="A329" s="9" t="s">
        <v>477</v>
      </c>
      <c r="B329" s="9" t="s">
        <v>16</v>
      </c>
      <c r="C329" s="9" t="s">
        <v>42</v>
      </c>
      <c r="D329" s="15" t="s">
        <v>478</v>
      </c>
      <c r="E329" s="22">
        <v>2</v>
      </c>
      <c r="F329" s="22">
        <v>530.24</v>
      </c>
      <c r="G329" s="23">
        <f>ROUND(E329*F329,2)</f>
        <v>1060.48</v>
      </c>
    </row>
    <row r="330" spans="1:7" ht="101.25" x14ac:dyDescent="0.25">
      <c r="A330" s="7"/>
      <c r="B330" s="7"/>
      <c r="C330" s="7"/>
      <c r="D330" s="10" t="s">
        <v>479</v>
      </c>
      <c r="E330" s="22"/>
      <c r="F330" s="22"/>
      <c r="G330" s="22"/>
    </row>
    <row r="331" spans="1:7" x14ac:dyDescent="0.25">
      <c r="A331" s="9" t="s">
        <v>480</v>
      </c>
      <c r="B331" s="9" t="s">
        <v>16</v>
      </c>
      <c r="C331" s="9" t="s">
        <v>38</v>
      </c>
      <c r="D331" s="15" t="s">
        <v>481</v>
      </c>
      <c r="E331" s="22">
        <v>5.6</v>
      </c>
      <c r="F331" s="22">
        <v>41.07</v>
      </c>
      <c r="G331" s="23">
        <f>ROUND(E331*F331,2)</f>
        <v>229.99</v>
      </c>
    </row>
    <row r="332" spans="1:7" ht="123.75" x14ac:dyDescent="0.25">
      <c r="A332" s="7"/>
      <c r="B332" s="7"/>
      <c r="C332" s="7"/>
      <c r="D332" s="10" t="s">
        <v>482</v>
      </c>
      <c r="E332" s="22"/>
      <c r="F332" s="22"/>
      <c r="G332" s="22"/>
    </row>
    <row r="333" spans="1:7" x14ac:dyDescent="0.25">
      <c r="A333" s="9" t="s">
        <v>483</v>
      </c>
      <c r="B333" s="9" t="s">
        <v>16</v>
      </c>
      <c r="C333" s="9" t="s">
        <v>38</v>
      </c>
      <c r="D333" s="15" t="s">
        <v>484</v>
      </c>
      <c r="E333" s="22">
        <v>92.2</v>
      </c>
      <c r="F333" s="22">
        <v>19.420000000000002</v>
      </c>
      <c r="G333" s="23">
        <f>ROUND(E333*F333,2)</f>
        <v>1790.52</v>
      </c>
    </row>
    <row r="334" spans="1:7" ht="123.75" x14ac:dyDescent="0.25">
      <c r="A334" s="7"/>
      <c r="B334" s="7"/>
      <c r="C334" s="7"/>
      <c r="D334" s="10" t="s">
        <v>485</v>
      </c>
      <c r="E334" s="22"/>
      <c r="F334" s="22"/>
      <c r="G334" s="22"/>
    </row>
    <row r="335" spans="1:7" x14ac:dyDescent="0.25">
      <c r="A335" s="9" t="s">
        <v>486</v>
      </c>
      <c r="B335" s="9" t="s">
        <v>16</v>
      </c>
      <c r="C335" s="9" t="s">
        <v>38</v>
      </c>
      <c r="D335" s="15" t="s">
        <v>487</v>
      </c>
      <c r="E335" s="22">
        <v>21.35</v>
      </c>
      <c r="F335" s="22">
        <v>12.18</v>
      </c>
      <c r="G335" s="23">
        <f>ROUND(E335*F335,2)</f>
        <v>260.04000000000002</v>
      </c>
    </row>
    <row r="336" spans="1:7" ht="123.75" x14ac:dyDescent="0.25">
      <c r="A336" s="7"/>
      <c r="B336" s="7"/>
      <c r="C336" s="7"/>
      <c r="D336" s="10" t="s">
        <v>488</v>
      </c>
      <c r="E336" s="22"/>
      <c r="F336" s="22"/>
      <c r="G336" s="22"/>
    </row>
    <row r="337" spans="1:7" x14ac:dyDescent="0.25">
      <c r="A337" s="9" t="s">
        <v>489</v>
      </c>
      <c r="B337" s="9" t="s">
        <v>16</v>
      </c>
      <c r="C337" s="9" t="s">
        <v>38</v>
      </c>
      <c r="D337" s="15" t="s">
        <v>490</v>
      </c>
      <c r="E337" s="22">
        <v>41.45</v>
      </c>
      <c r="F337" s="22">
        <v>10.26</v>
      </c>
      <c r="G337" s="23">
        <f>ROUND(E337*F337,2)</f>
        <v>425.28</v>
      </c>
    </row>
    <row r="338" spans="1:7" ht="123.75" x14ac:dyDescent="0.25">
      <c r="A338" s="7"/>
      <c r="B338" s="7"/>
      <c r="C338" s="7"/>
      <c r="D338" s="10" t="s">
        <v>491</v>
      </c>
      <c r="E338" s="22"/>
      <c r="F338" s="22"/>
      <c r="G338" s="22"/>
    </row>
    <row r="339" spans="1:7" x14ac:dyDescent="0.25">
      <c r="A339" s="9" t="s">
        <v>492</v>
      </c>
      <c r="B339" s="9" t="s">
        <v>16</v>
      </c>
      <c r="C339" s="9" t="s">
        <v>38</v>
      </c>
      <c r="D339" s="15" t="s">
        <v>493</v>
      </c>
      <c r="E339" s="22">
        <v>41.9</v>
      </c>
      <c r="F339" s="22">
        <v>9.83</v>
      </c>
      <c r="G339" s="23">
        <f>ROUND(E339*F339,2)</f>
        <v>411.88</v>
      </c>
    </row>
    <row r="340" spans="1:7" ht="123.75" x14ac:dyDescent="0.25">
      <c r="A340" s="7"/>
      <c r="B340" s="7"/>
      <c r="C340" s="7"/>
      <c r="D340" s="10" t="s">
        <v>494</v>
      </c>
      <c r="E340" s="22"/>
      <c r="F340" s="22"/>
      <c r="G340" s="22"/>
    </row>
    <row r="341" spans="1:7" ht="22.5" x14ac:dyDescent="0.25">
      <c r="A341" s="9" t="s">
        <v>495</v>
      </c>
      <c r="B341" s="9" t="s">
        <v>16</v>
      </c>
      <c r="C341" s="9" t="s">
        <v>38</v>
      </c>
      <c r="D341" s="15" t="s">
        <v>496</v>
      </c>
      <c r="E341" s="22">
        <v>5.6</v>
      </c>
      <c r="F341" s="22">
        <v>8.8699999999999992</v>
      </c>
      <c r="G341" s="23">
        <f>ROUND(E341*F341,2)</f>
        <v>49.67</v>
      </c>
    </row>
    <row r="342" spans="1:7" ht="135" x14ac:dyDescent="0.25">
      <c r="A342" s="7"/>
      <c r="B342" s="7"/>
      <c r="C342" s="7"/>
      <c r="D342" s="10" t="s">
        <v>497</v>
      </c>
      <c r="E342" s="22"/>
      <c r="F342" s="22"/>
      <c r="G342" s="22"/>
    </row>
    <row r="343" spans="1:7" ht="22.5" x14ac:dyDescent="0.25">
      <c r="A343" s="9" t="s">
        <v>498</v>
      </c>
      <c r="B343" s="9" t="s">
        <v>16</v>
      </c>
      <c r="C343" s="9" t="s">
        <v>38</v>
      </c>
      <c r="D343" s="15" t="s">
        <v>499</v>
      </c>
      <c r="E343" s="22">
        <v>92.2</v>
      </c>
      <c r="F343" s="22">
        <v>6.13</v>
      </c>
      <c r="G343" s="23">
        <f>ROUND(E343*F343,2)</f>
        <v>565.19000000000005</v>
      </c>
    </row>
    <row r="344" spans="1:7" ht="146.25" x14ac:dyDescent="0.25">
      <c r="A344" s="7"/>
      <c r="B344" s="7"/>
      <c r="C344" s="7"/>
      <c r="D344" s="10" t="s">
        <v>500</v>
      </c>
      <c r="E344" s="22"/>
      <c r="F344" s="22"/>
      <c r="G344" s="22"/>
    </row>
    <row r="345" spans="1:7" ht="22.5" x14ac:dyDescent="0.25">
      <c r="A345" s="9" t="s">
        <v>501</v>
      </c>
      <c r="B345" s="9" t="s">
        <v>16</v>
      </c>
      <c r="C345" s="9" t="s">
        <v>38</v>
      </c>
      <c r="D345" s="15" t="s">
        <v>502</v>
      </c>
      <c r="E345" s="22">
        <v>21.35</v>
      </c>
      <c r="F345" s="22">
        <v>5.07</v>
      </c>
      <c r="G345" s="23">
        <f>ROUND(E345*F345,2)</f>
        <v>108.24</v>
      </c>
    </row>
    <row r="346" spans="1:7" ht="146.25" x14ac:dyDescent="0.25">
      <c r="A346" s="7"/>
      <c r="B346" s="7"/>
      <c r="C346" s="7"/>
      <c r="D346" s="10" t="s">
        <v>503</v>
      </c>
      <c r="E346" s="22"/>
      <c r="F346" s="22"/>
      <c r="G346" s="22"/>
    </row>
    <row r="347" spans="1:7" ht="22.5" x14ac:dyDescent="0.25">
      <c r="A347" s="9" t="s">
        <v>504</v>
      </c>
      <c r="B347" s="9" t="s">
        <v>16</v>
      </c>
      <c r="C347" s="9" t="s">
        <v>38</v>
      </c>
      <c r="D347" s="15" t="s">
        <v>505</v>
      </c>
      <c r="E347" s="22">
        <v>41.45</v>
      </c>
      <c r="F347" s="22">
        <v>4.16</v>
      </c>
      <c r="G347" s="23">
        <f>ROUND(E347*F347,2)</f>
        <v>172.43</v>
      </c>
    </row>
    <row r="348" spans="1:7" ht="146.25" x14ac:dyDescent="0.25">
      <c r="A348" s="7"/>
      <c r="B348" s="7"/>
      <c r="C348" s="7"/>
      <c r="D348" s="10" t="s">
        <v>506</v>
      </c>
      <c r="E348" s="22"/>
      <c r="F348" s="22"/>
      <c r="G348" s="22"/>
    </row>
    <row r="349" spans="1:7" ht="22.5" x14ac:dyDescent="0.25">
      <c r="A349" s="9" t="s">
        <v>507</v>
      </c>
      <c r="B349" s="9" t="s">
        <v>16</v>
      </c>
      <c r="C349" s="9" t="s">
        <v>38</v>
      </c>
      <c r="D349" s="15" t="s">
        <v>508</v>
      </c>
      <c r="E349" s="22">
        <v>41.9</v>
      </c>
      <c r="F349" s="22">
        <v>4.05</v>
      </c>
      <c r="G349" s="23">
        <f>ROUND(E349*F349,2)</f>
        <v>169.7</v>
      </c>
    </row>
    <row r="350" spans="1:7" ht="157.5" x14ac:dyDescent="0.25">
      <c r="A350" s="7"/>
      <c r="B350" s="7"/>
      <c r="C350" s="7"/>
      <c r="D350" s="10" t="s">
        <v>509</v>
      </c>
      <c r="E350" s="22"/>
      <c r="F350" s="22"/>
      <c r="G350" s="22"/>
    </row>
    <row r="351" spans="1:7" x14ac:dyDescent="0.25">
      <c r="A351" s="9" t="s">
        <v>510</v>
      </c>
      <c r="B351" s="9" t="s">
        <v>16</v>
      </c>
      <c r="C351" s="9" t="s">
        <v>42</v>
      </c>
      <c r="D351" s="15" t="s">
        <v>511</v>
      </c>
      <c r="E351" s="22">
        <v>1</v>
      </c>
      <c r="F351" s="22">
        <v>24.9</v>
      </c>
      <c r="G351" s="23">
        <f>ROUND(E351*F351,2)</f>
        <v>24.9</v>
      </c>
    </row>
    <row r="352" spans="1:7" ht="67.5" x14ac:dyDescent="0.25">
      <c r="A352" s="7"/>
      <c r="B352" s="7"/>
      <c r="C352" s="7"/>
      <c r="D352" s="10" t="s">
        <v>512</v>
      </c>
      <c r="E352" s="22"/>
      <c r="F352" s="22"/>
      <c r="G352" s="22"/>
    </row>
    <row r="353" spans="1:7" x14ac:dyDescent="0.25">
      <c r="A353" s="7"/>
      <c r="B353" s="7"/>
      <c r="C353" s="7"/>
      <c r="D353" s="16" t="s">
        <v>513</v>
      </c>
      <c r="E353" s="22">
        <v>1</v>
      </c>
      <c r="F353" s="21">
        <f>G313+G315+G317+G319+G321+G323+G325+G327+G329+G331+G333+G335+G337+G339+G341+G343+G345+G347+G349+G351</f>
        <v>10836.150000000001</v>
      </c>
      <c r="G353" s="21">
        <f>ROUND(F353*E353,2)</f>
        <v>10836.15</v>
      </c>
    </row>
    <row r="354" spans="1:7" ht="0.95" customHeight="1" x14ac:dyDescent="0.25">
      <c r="A354" s="11"/>
      <c r="B354" s="11"/>
      <c r="C354" s="11"/>
      <c r="D354" s="17"/>
      <c r="E354" s="24"/>
      <c r="F354" s="24"/>
      <c r="G354" s="24"/>
    </row>
    <row r="355" spans="1:7" x14ac:dyDescent="0.25">
      <c r="A355" s="8" t="s">
        <v>514</v>
      </c>
      <c r="B355" s="8" t="s">
        <v>11</v>
      </c>
      <c r="C355" s="8" t="s">
        <v>0</v>
      </c>
      <c r="D355" s="14" t="s">
        <v>515</v>
      </c>
      <c r="E355" s="21">
        <f>E370</f>
        <v>1</v>
      </c>
      <c r="F355" s="21">
        <f>F370</f>
        <v>13546.599999999999</v>
      </c>
      <c r="G355" s="21">
        <f>G370</f>
        <v>13546.6</v>
      </c>
    </row>
    <row r="356" spans="1:7" ht="22.5" x14ac:dyDescent="0.25">
      <c r="A356" s="9" t="s">
        <v>516</v>
      </c>
      <c r="B356" s="9" t="s">
        <v>16</v>
      </c>
      <c r="C356" s="9" t="s">
        <v>38</v>
      </c>
      <c r="D356" s="15" t="s">
        <v>517</v>
      </c>
      <c r="E356" s="22">
        <v>49.5</v>
      </c>
      <c r="F356" s="22">
        <v>17.72</v>
      </c>
      <c r="G356" s="23">
        <f>ROUND(E356*F356,2)</f>
        <v>877.14</v>
      </c>
    </row>
    <row r="357" spans="1:7" ht="123.75" x14ac:dyDescent="0.25">
      <c r="A357" s="7"/>
      <c r="B357" s="7"/>
      <c r="C357" s="7"/>
      <c r="D357" s="10" t="s">
        <v>518</v>
      </c>
      <c r="E357" s="22"/>
      <c r="F357" s="22"/>
      <c r="G357" s="22"/>
    </row>
    <row r="358" spans="1:7" ht="22.5" x14ac:dyDescent="0.25">
      <c r="A358" s="9" t="s">
        <v>519</v>
      </c>
      <c r="B358" s="9" t="s">
        <v>16</v>
      </c>
      <c r="C358" s="9" t="s">
        <v>38</v>
      </c>
      <c r="D358" s="15" t="s">
        <v>520</v>
      </c>
      <c r="E358" s="22">
        <v>48.35</v>
      </c>
      <c r="F358" s="22">
        <v>18.399999999999999</v>
      </c>
      <c r="G358" s="23">
        <f>ROUND(E358*F358,2)</f>
        <v>889.64</v>
      </c>
    </row>
    <row r="359" spans="1:7" ht="123.75" x14ac:dyDescent="0.25">
      <c r="A359" s="7"/>
      <c r="B359" s="7"/>
      <c r="C359" s="7"/>
      <c r="D359" s="10" t="s">
        <v>521</v>
      </c>
      <c r="E359" s="22"/>
      <c r="F359" s="22"/>
      <c r="G359" s="22"/>
    </row>
    <row r="360" spans="1:7" ht="22.5" x14ac:dyDescent="0.25">
      <c r="A360" s="9" t="s">
        <v>522</v>
      </c>
      <c r="B360" s="9" t="s">
        <v>16</v>
      </c>
      <c r="C360" s="9" t="s">
        <v>38</v>
      </c>
      <c r="D360" s="15" t="s">
        <v>523</v>
      </c>
      <c r="E360" s="22">
        <v>39.299999999999997</v>
      </c>
      <c r="F360" s="22">
        <v>22.26</v>
      </c>
      <c r="G360" s="23">
        <f>ROUND(E360*F360,2)</f>
        <v>874.82</v>
      </c>
    </row>
    <row r="361" spans="1:7" ht="135" x14ac:dyDescent="0.25">
      <c r="A361" s="7"/>
      <c r="B361" s="7"/>
      <c r="C361" s="7"/>
      <c r="D361" s="10" t="s">
        <v>524</v>
      </c>
      <c r="E361" s="22"/>
      <c r="F361" s="22"/>
      <c r="G361" s="22"/>
    </row>
    <row r="362" spans="1:7" x14ac:dyDescent="0.25">
      <c r="A362" s="9" t="s">
        <v>525</v>
      </c>
      <c r="B362" s="9" t="s">
        <v>16</v>
      </c>
      <c r="C362" s="9" t="s">
        <v>42</v>
      </c>
      <c r="D362" s="15" t="s">
        <v>526</v>
      </c>
      <c r="E362" s="22">
        <v>1</v>
      </c>
      <c r="F362" s="22">
        <v>144.22</v>
      </c>
      <c r="G362" s="23">
        <f>ROUND(E362*F362,2)</f>
        <v>144.22</v>
      </c>
    </row>
    <row r="363" spans="1:7" ht="56.25" x14ac:dyDescent="0.25">
      <c r="A363" s="7"/>
      <c r="B363" s="7"/>
      <c r="C363" s="7"/>
      <c r="D363" s="10" t="s">
        <v>527</v>
      </c>
      <c r="E363" s="22"/>
      <c r="F363" s="22"/>
      <c r="G363" s="22"/>
    </row>
    <row r="364" spans="1:7" x14ac:dyDescent="0.25">
      <c r="A364" s="9" t="s">
        <v>528</v>
      </c>
      <c r="B364" s="9" t="s">
        <v>16</v>
      </c>
      <c r="C364" s="9" t="s">
        <v>42</v>
      </c>
      <c r="D364" s="15" t="s">
        <v>529</v>
      </c>
      <c r="E364" s="22">
        <v>1</v>
      </c>
      <c r="F364" s="22">
        <v>344.89</v>
      </c>
      <c r="G364" s="23">
        <f>ROUND(E364*F364,2)</f>
        <v>344.89</v>
      </c>
    </row>
    <row r="365" spans="1:7" ht="56.25" x14ac:dyDescent="0.25">
      <c r="A365" s="7"/>
      <c r="B365" s="7"/>
      <c r="C365" s="7"/>
      <c r="D365" s="10" t="s">
        <v>530</v>
      </c>
      <c r="E365" s="22"/>
      <c r="F365" s="22"/>
      <c r="G365" s="22"/>
    </row>
    <row r="366" spans="1:7" ht="22.5" x14ac:dyDescent="0.25">
      <c r="A366" s="9" t="s">
        <v>531</v>
      </c>
      <c r="B366" s="9" t="s">
        <v>16</v>
      </c>
      <c r="C366" s="9" t="s">
        <v>38</v>
      </c>
      <c r="D366" s="15" t="s">
        <v>532</v>
      </c>
      <c r="E366" s="22">
        <v>20.5</v>
      </c>
      <c r="F366" s="22">
        <v>23.08</v>
      </c>
      <c r="G366" s="23">
        <f>ROUND(E366*F366,2)</f>
        <v>473.14</v>
      </c>
    </row>
    <row r="367" spans="1:7" ht="112.5" x14ac:dyDescent="0.25">
      <c r="A367" s="7"/>
      <c r="B367" s="7"/>
      <c r="C367" s="7"/>
      <c r="D367" s="10" t="s">
        <v>533</v>
      </c>
      <c r="E367" s="22"/>
      <c r="F367" s="22"/>
      <c r="G367" s="22"/>
    </row>
    <row r="368" spans="1:7" x14ac:dyDescent="0.25">
      <c r="A368" s="9" t="s">
        <v>534</v>
      </c>
      <c r="B368" s="9" t="s">
        <v>16</v>
      </c>
      <c r="C368" s="9" t="s">
        <v>42</v>
      </c>
      <c r="D368" s="15" t="s">
        <v>535</v>
      </c>
      <c r="E368" s="22">
        <v>5</v>
      </c>
      <c r="F368" s="22">
        <v>1988.55</v>
      </c>
      <c r="G368" s="23">
        <f>ROUND(E368*F368,2)</f>
        <v>9942.75</v>
      </c>
    </row>
    <row r="369" spans="1:7" ht="409.5" x14ac:dyDescent="0.25">
      <c r="A369" s="7"/>
      <c r="B369" s="7"/>
      <c r="C369" s="7"/>
      <c r="D369" s="10" t="s">
        <v>536</v>
      </c>
      <c r="E369" s="22"/>
      <c r="F369" s="22"/>
      <c r="G369" s="22"/>
    </row>
    <row r="370" spans="1:7" x14ac:dyDescent="0.25">
      <c r="A370" s="7"/>
      <c r="B370" s="7"/>
      <c r="C370" s="7"/>
      <c r="D370" s="16" t="s">
        <v>537</v>
      </c>
      <c r="E370" s="22">
        <v>1</v>
      </c>
      <c r="F370" s="21">
        <f>G356+G358+G360+G362+G364+G366+G368</f>
        <v>13546.599999999999</v>
      </c>
      <c r="G370" s="21">
        <f>ROUND(F370*E370,2)</f>
        <v>13546.6</v>
      </c>
    </row>
    <row r="371" spans="1:7" ht="0.95" customHeight="1" x14ac:dyDescent="0.25">
      <c r="A371" s="11"/>
      <c r="B371" s="11"/>
      <c r="C371" s="11"/>
      <c r="D371" s="17"/>
      <c r="E371" s="24"/>
      <c r="F371" s="24"/>
      <c r="G371" s="24"/>
    </row>
    <row r="372" spans="1:7" x14ac:dyDescent="0.25">
      <c r="A372" s="8" t="s">
        <v>538</v>
      </c>
      <c r="B372" s="8" t="s">
        <v>11</v>
      </c>
      <c r="C372" s="8" t="s">
        <v>0</v>
      </c>
      <c r="D372" s="14" t="s">
        <v>539</v>
      </c>
      <c r="E372" s="21">
        <f>E415</f>
        <v>1</v>
      </c>
      <c r="F372" s="21">
        <f>F415</f>
        <v>11555</v>
      </c>
      <c r="G372" s="21">
        <f>G415</f>
        <v>11555</v>
      </c>
    </row>
    <row r="373" spans="1:7" x14ac:dyDescent="0.25">
      <c r="A373" s="9" t="s">
        <v>540</v>
      </c>
      <c r="B373" s="9" t="s">
        <v>16</v>
      </c>
      <c r="C373" s="9" t="s">
        <v>38</v>
      </c>
      <c r="D373" s="15" t="s">
        <v>541</v>
      </c>
      <c r="E373" s="22">
        <v>2</v>
      </c>
      <c r="F373" s="22">
        <v>380.75</v>
      </c>
      <c r="G373" s="23">
        <f>ROUND(E373*F373,2)</f>
        <v>761.5</v>
      </c>
    </row>
    <row r="374" spans="1:7" ht="101.25" x14ac:dyDescent="0.25">
      <c r="A374" s="7"/>
      <c r="B374" s="7"/>
      <c r="C374" s="7"/>
      <c r="D374" s="10" t="s">
        <v>542</v>
      </c>
      <c r="E374" s="22"/>
      <c r="F374" s="22"/>
      <c r="G374" s="22"/>
    </row>
    <row r="375" spans="1:7" x14ac:dyDescent="0.25">
      <c r="A375" s="9" t="s">
        <v>543</v>
      </c>
      <c r="B375" s="9" t="s">
        <v>16</v>
      </c>
      <c r="C375" s="9" t="s">
        <v>42</v>
      </c>
      <c r="D375" s="15" t="s">
        <v>544</v>
      </c>
      <c r="E375" s="22">
        <v>33</v>
      </c>
      <c r="F375" s="22">
        <v>17.73</v>
      </c>
      <c r="G375" s="23">
        <f>ROUND(E375*F375,2)</f>
        <v>585.09</v>
      </c>
    </row>
    <row r="376" spans="1:7" ht="78.75" x14ac:dyDescent="0.25">
      <c r="A376" s="7"/>
      <c r="B376" s="7"/>
      <c r="C376" s="7"/>
      <c r="D376" s="10" t="s">
        <v>545</v>
      </c>
      <c r="E376" s="22"/>
      <c r="F376" s="22"/>
      <c r="G376" s="22"/>
    </row>
    <row r="377" spans="1:7" x14ac:dyDescent="0.25">
      <c r="A377" s="9" t="s">
        <v>546</v>
      </c>
      <c r="B377" s="9" t="s">
        <v>16</v>
      </c>
      <c r="C377" s="9" t="s">
        <v>42</v>
      </c>
      <c r="D377" s="15" t="s">
        <v>547</v>
      </c>
      <c r="E377" s="22">
        <v>25</v>
      </c>
      <c r="F377" s="22">
        <v>21.58</v>
      </c>
      <c r="G377" s="23">
        <f>ROUND(E377*F377,2)</f>
        <v>539.5</v>
      </c>
    </row>
    <row r="378" spans="1:7" ht="78.75" x14ac:dyDescent="0.25">
      <c r="A378" s="7"/>
      <c r="B378" s="7"/>
      <c r="C378" s="7"/>
      <c r="D378" s="10" t="s">
        <v>548</v>
      </c>
      <c r="E378" s="22"/>
      <c r="F378" s="22"/>
      <c r="G378" s="22"/>
    </row>
    <row r="379" spans="1:7" x14ac:dyDescent="0.25">
      <c r="A379" s="9" t="s">
        <v>549</v>
      </c>
      <c r="B379" s="9" t="s">
        <v>16</v>
      </c>
      <c r="C379" s="9" t="s">
        <v>42</v>
      </c>
      <c r="D379" s="15" t="s">
        <v>550</v>
      </c>
      <c r="E379" s="22">
        <v>9</v>
      </c>
      <c r="F379" s="22">
        <v>28.35</v>
      </c>
      <c r="G379" s="23">
        <f>ROUND(E379*F379,2)</f>
        <v>255.15</v>
      </c>
    </row>
    <row r="380" spans="1:7" ht="78.75" x14ac:dyDescent="0.25">
      <c r="A380" s="7"/>
      <c r="B380" s="7"/>
      <c r="C380" s="7"/>
      <c r="D380" s="10" t="s">
        <v>551</v>
      </c>
      <c r="E380" s="22"/>
      <c r="F380" s="22"/>
      <c r="G380" s="22"/>
    </row>
    <row r="381" spans="1:7" x14ac:dyDescent="0.25">
      <c r="A381" s="9" t="s">
        <v>552</v>
      </c>
      <c r="B381" s="9" t="s">
        <v>16</v>
      </c>
      <c r="C381" s="9" t="s">
        <v>42</v>
      </c>
      <c r="D381" s="15" t="s">
        <v>553</v>
      </c>
      <c r="E381" s="22">
        <v>34</v>
      </c>
      <c r="F381" s="22">
        <v>39.770000000000003</v>
      </c>
      <c r="G381" s="23">
        <f>ROUND(E381*F381,2)</f>
        <v>1352.18</v>
      </c>
    </row>
    <row r="382" spans="1:7" ht="78.75" x14ac:dyDescent="0.25">
      <c r="A382" s="7"/>
      <c r="B382" s="7"/>
      <c r="C382" s="7"/>
      <c r="D382" s="10" t="s">
        <v>554</v>
      </c>
      <c r="E382" s="22"/>
      <c r="F382" s="22"/>
      <c r="G382" s="22"/>
    </row>
    <row r="383" spans="1:7" x14ac:dyDescent="0.25">
      <c r="A383" s="9" t="s">
        <v>555</v>
      </c>
      <c r="B383" s="9" t="s">
        <v>16</v>
      </c>
      <c r="C383" s="9" t="s">
        <v>42</v>
      </c>
      <c r="D383" s="15" t="s">
        <v>556</v>
      </c>
      <c r="E383" s="22">
        <v>2</v>
      </c>
      <c r="F383" s="22">
        <v>59.3</v>
      </c>
      <c r="G383" s="23">
        <f>ROUND(E383*F383,2)</f>
        <v>118.6</v>
      </c>
    </row>
    <row r="384" spans="1:7" ht="78.75" x14ac:dyDescent="0.25">
      <c r="A384" s="7"/>
      <c r="B384" s="7"/>
      <c r="C384" s="7"/>
      <c r="D384" s="10" t="s">
        <v>557</v>
      </c>
      <c r="E384" s="22"/>
      <c r="F384" s="22"/>
      <c r="G384" s="22"/>
    </row>
    <row r="385" spans="1:7" x14ac:dyDescent="0.25">
      <c r="A385" s="9" t="s">
        <v>558</v>
      </c>
      <c r="B385" s="9" t="s">
        <v>16</v>
      </c>
      <c r="C385" s="9" t="s">
        <v>42</v>
      </c>
      <c r="D385" s="15" t="s">
        <v>559</v>
      </c>
      <c r="E385" s="22">
        <v>5</v>
      </c>
      <c r="F385" s="22">
        <v>32.799999999999997</v>
      </c>
      <c r="G385" s="23">
        <f>ROUND(E385*F385,2)</f>
        <v>164</v>
      </c>
    </row>
    <row r="386" spans="1:7" ht="45" x14ac:dyDescent="0.25">
      <c r="A386" s="7"/>
      <c r="B386" s="7"/>
      <c r="C386" s="7"/>
      <c r="D386" s="10" t="s">
        <v>560</v>
      </c>
      <c r="E386" s="22"/>
      <c r="F386" s="22"/>
      <c r="G386" s="22"/>
    </row>
    <row r="387" spans="1:7" x14ac:dyDescent="0.25">
      <c r="A387" s="9" t="s">
        <v>561</v>
      </c>
      <c r="B387" s="9" t="s">
        <v>16</v>
      </c>
      <c r="C387" s="9" t="s">
        <v>42</v>
      </c>
      <c r="D387" s="15" t="s">
        <v>562</v>
      </c>
      <c r="E387" s="22">
        <v>10</v>
      </c>
      <c r="F387" s="22">
        <v>34.340000000000003</v>
      </c>
      <c r="G387" s="23">
        <f>ROUND(E387*F387,2)</f>
        <v>343.4</v>
      </c>
    </row>
    <row r="388" spans="1:7" ht="45" x14ac:dyDescent="0.25">
      <c r="A388" s="7"/>
      <c r="B388" s="7"/>
      <c r="C388" s="7"/>
      <c r="D388" s="10" t="s">
        <v>563</v>
      </c>
      <c r="E388" s="22"/>
      <c r="F388" s="22"/>
      <c r="G388" s="22"/>
    </row>
    <row r="389" spans="1:7" x14ac:dyDescent="0.25">
      <c r="A389" s="9" t="s">
        <v>564</v>
      </c>
      <c r="B389" s="9" t="s">
        <v>16</v>
      </c>
      <c r="C389" s="9" t="s">
        <v>42</v>
      </c>
      <c r="D389" s="15" t="s">
        <v>565</v>
      </c>
      <c r="E389" s="22">
        <v>3</v>
      </c>
      <c r="F389" s="22">
        <v>26.64</v>
      </c>
      <c r="G389" s="23">
        <f>ROUND(E389*F389,2)</f>
        <v>79.92</v>
      </c>
    </row>
    <row r="390" spans="1:7" ht="45" x14ac:dyDescent="0.25">
      <c r="A390" s="7"/>
      <c r="B390" s="7"/>
      <c r="C390" s="7"/>
      <c r="D390" s="10" t="s">
        <v>566</v>
      </c>
      <c r="E390" s="22"/>
      <c r="F390" s="22"/>
      <c r="G390" s="22"/>
    </row>
    <row r="391" spans="1:7" x14ac:dyDescent="0.25">
      <c r="A391" s="9" t="s">
        <v>567</v>
      </c>
      <c r="B391" s="9" t="s">
        <v>16</v>
      </c>
      <c r="C391" s="9" t="s">
        <v>42</v>
      </c>
      <c r="D391" s="15" t="s">
        <v>568</v>
      </c>
      <c r="E391" s="22">
        <v>5</v>
      </c>
      <c r="F391" s="22">
        <v>34.01</v>
      </c>
      <c r="G391" s="23">
        <f>ROUND(E391*F391,2)</f>
        <v>170.05</v>
      </c>
    </row>
    <row r="392" spans="1:7" ht="45" x14ac:dyDescent="0.25">
      <c r="A392" s="7"/>
      <c r="B392" s="7"/>
      <c r="C392" s="7"/>
      <c r="D392" s="10" t="s">
        <v>569</v>
      </c>
      <c r="E392" s="22"/>
      <c r="F392" s="22"/>
      <c r="G392" s="22"/>
    </row>
    <row r="393" spans="1:7" x14ac:dyDescent="0.25">
      <c r="A393" s="9" t="s">
        <v>570</v>
      </c>
      <c r="B393" s="9" t="s">
        <v>16</v>
      </c>
      <c r="C393" s="9" t="s">
        <v>42</v>
      </c>
      <c r="D393" s="15" t="s">
        <v>571</v>
      </c>
      <c r="E393" s="22">
        <v>1</v>
      </c>
      <c r="F393" s="22">
        <v>49.03</v>
      </c>
      <c r="G393" s="23">
        <f>ROUND(E393*F393,2)</f>
        <v>49.03</v>
      </c>
    </row>
    <row r="394" spans="1:7" ht="45" x14ac:dyDescent="0.25">
      <c r="A394" s="7"/>
      <c r="B394" s="7"/>
      <c r="C394" s="7"/>
      <c r="D394" s="10" t="s">
        <v>572</v>
      </c>
      <c r="E394" s="22"/>
      <c r="F394" s="22"/>
      <c r="G394" s="22"/>
    </row>
    <row r="395" spans="1:7" x14ac:dyDescent="0.25">
      <c r="A395" s="9" t="s">
        <v>573</v>
      </c>
      <c r="B395" s="9" t="s">
        <v>16</v>
      </c>
      <c r="C395" s="9" t="s">
        <v>42</v>
      </c>
      <c r="D395" s="15" t="s">
        <v>574</v>
      </c>
      <c r="E395" s="22">
        <v>7</v>
      </c>
      <c r="F395" s="22">
        <v>23</v>
      </c>
      <c r="G395" s="23">
        <f>ROUND(E395*F395,2)</f>
        <v>161</v>
      </c>
    </row>
    <row r="396" spans="1:7" ht="67.5" x14ac:dyDescent="0.25">
      <c r="A396" s="7"/>
      <c r="B396" s="7"/>
      <c r="C396" s="7"/>
      <c r="D396" s="10" t="s">
        <v>575</v>
      </c>
      <c r="E396" s="22"/>
      <c r="F396" s="22"/>
      <c r="G396" s="22"/>
    </row>
    <row r="397" spans="1:7" ht="22.5" x14ac:dyDescent="0.25">
      <c r="A397" s="9" t="s">
        <v>576</v>
      </c>
      <c r="B397" s="9" t="s">
        <v>16</v>
      </c>
      <c r="C397" s="9" t="s">
        <v>42</v>
      </c>
      <c r="D397" s="15" t="s">
        <v>577</v>
      </c>
      <c r="E397" s="22">
        <v>2</v>
      </c>
      <c r="F397" s="22">
        <v>1898.26</v>
      </c>
      <c r="G397" s="23">
        <f>ROUND(E397*F397,2)</f>
        <v>3796.52</v>
      </c>
    </row>
    <row r="398" spans="1:7" ht="56.25" x14ac:dyDescent="0.25">
      <c r="A398" s="7"/>
      <c r="B398" s="7"/>
      <c r="C398" s="7"/>
      <c r="D398" s="10" t="s">
        <v>578</v>
      </c>
      <c r="E398" s="22"/>
      <c r="F398" s="22"/>
      <c r="G398" s="22"/>
    </row>
    <row r="399" spans="1:7" ht="22.5" x14ac:dyDescent="0.25">
      <c r="A399" s="9" t="s">
        <v>579</v>
      </c>
      <c r="B399" s="9" t="s">
        <v>16</v>
      </c>
      <c r="C399" s="9" t="s">
        <v>42</v>
      </c>
      <c r="D399" s="15" t="s">
        <v>580</v>
      </c>
      <c r="E399" s="22">
        <v>1</v>
      </c>
      <c r="F399" s="22">
        <v>806.33</v>
      </c>
      <c r="G399" s="23">
        <f>ROUND(E399*F399,2)</f>
        <v>806.33</v>
      </c>
    </row>
    <row r="400" spans="1:7" ht="56.25" x14ac:dyDescent="0.25">
      <c r="A400" s="7"/>
      <c r="B400" s="7"/>
      <c r="C400" s="7"/>
      <c r="D400" s="10" t="s">
        <v>581</v>
      </c>
      <c r="E400" s="22"/>
      <c r="F400" s="22"/>
      <c r="G400" s="22"/>
    </row>
    <row r="401" spans="1:7" x14ac:dyDescent="0.25">
      <c r="A401" s="9" t="s">
        <v>582</v>
      </c>
      <c r="B401" s="9" t="s">
        <v>16</v>
      </c>
      <c r="C401" s="9" t="s">
        <v>42</v>
      </c>
      <c r="D401" s="15" t="s">
        <v>583</v>
      </c>
      <c r="E401" s="22">
        <v>5</v>
      </c>
      <c r="F401" s="22">
        <v>186.36</v>
      </c>
      <c r="G401" s="23">
        <f>ROUND(E401*F401,2)</f>
        <v>931.8</v>
      </c>
    </row>
    <row r="402" spans="1:7" ht="67.5" x14ac:dyDescent="0.25">
      <c r="A402" s="7"/>
      <c r="B402" s="7"/>
      <c r="C402" s="7"/>
      <c r="D402" s="10" t="s">
        <v>584</v>
      </c>
      <c r="E402" s="22"/>
      <c r="F402" s="22"/>
      <c r="G402" s="22"/>
    </row>
    <row r="403" spans="1:7" x14ac:dyDescent="0.25">
      <c r="A403" s="9" t="s">
        <v>585</v>
      </c>
      <c r="B403" s="9" t="s">
        <v>16</v>
      </c>
      <c r="C403" s="9" t="s">
        <v>42</v>
      </c>
      <c r="D403" s="15" t="s">
        <v>586</v>
      </c>
      <c r="E403" s="22">
        <v>5</v>
      </c>
      <c r="F403" s="22">
        <v>93.98</v>
      </c>
      <c r="G403" s="23">
        <f>ROUND(E403*F403,2)</f>
        <v>469.9</v>
      </c>
    </row>
    <row r="404" spans="1:7" ht="56.25" x14ac:dyDescent="0.25">
      <c r="A404" s="7"/>
      <c r="B404" s="7"/>
      <c r="C404" s="7"/>
      <c r="D404" s="10" t="s">
        <v>587</v>
      </c>
      <c r="E404" s="22"/>
      <c r="F404" s="22"/>
      <c r="G404" s="22"/>
    </row>
    <row r="405" spans="1:7" ht="22.5" x14ac:dyDescent="0.25">
      <c r="A405" s="9" t="s">
        <v>588</v>
      </c>
      <c r="B405" s="9" t="s">
        <v>16</v>
      </c>
      <c r="C405" s="9" t="s">
        <v>42</v>
      </c>
      <c r="D405" s="15" t="s">
        <v>589</v>
      </c>
      <c r="E405" s="22">
        <v>1</v>
      </c>
      <c r="F405" s="22">
        <v>102</v>
      </c>
      <c r="G405" s="23">
        <f>ROUND(E405*F405,2)</f>
        <v>102</v>
      </c>
    </row>
    <row r="406" spans="1:7" ht="67.5" x14ac:dyDescent="0.25">
      <c r="A406" s="7"/>
      <c r="B406" s="7"/>
      <c r="C406" s="7"/>
      <c r="D406" s="10" t="s">
        <v>590</v>
      </c>
      <c r="E406" s="22"/>
      <c r="F406" s="22"/>
      <c r="G406" s="22"/>
    </row>
    <row r="407" spans="1:7" x14ac:dyDescent="0.25">
      <c r="A407" s="9" t="s">
        <v>591</v>
      </c>
      <c r="B407" s="9" t="s">
        <v>16</v>
      </c>
      <c r="C407" s="9" t="s">
        <v>42</v>
      </c>
      <c r="D407" s="15" t="s">
        <v>592</v>
      </c>
      <c r="E407" s="22">
        <v>3</v>
      </c>
      <c r="F407" s="22">
        <v>40.98</v>
      </c>
      <c r="G407" s="23">
        <f>ROUND(E407*F407,2)</f>
        <v>122.94</v>
      </c>
    </row>
    <row r="408" spans="1:7" ht="101.25" x14ac:dyDescent="0.25">
      <c r="A408" s="7"/>
      <c r="B408" s="7"/>
      <c r="C408" s="7"/>
      <c r="D408" s="10" t="s">
        <v>593</v>
      </c>
      <c r="E408" s="22"/>
      <c r="F408" s="22"/>
      <c r="G408" s="22"/>
    </row>
    <row r="409" spans="1:7" ht="22.5" x14ac:dyDescent="0.25">
      <c r="A409" s="9" t="s">
        <v>594</v>
      </c>
      <c r="B409" s="9" t="s">
        <v>16</v>
      </c>
      <c r="C409" s="9" t="s">
        <v>42</v>
      </c>
      <c r="D409" s="15" t="s">
        <v>595</v>
      </c>
      <c r="E409" s="22">
        <v>2</v>
      </c>
      <c r="F409" s="22">
        <v>39.17</v>
      </c>
      <c r="G409" s="23">
        <f>ROUND(E409*F409,2)</f>
        <v>78.34</v>
      </c>
    </row>
    <row r="410" spans="1:7" ht="123.75" x14ac:dyDescent="0.25">
      <c r="A410" s="7"/>
      <c r="B410" s="7"/>
      <c r="C410" s="7"/>
      <c r="D410" s="10" t="s">
        <v>596</v>
      </c>
      <c r="E410" s="22"/>
      <c r="F410" s="22"/>
      <c r="G410" s="22"/>
    </row>
    <row r="411" spans="1:7" x14ac:dyDescent="0.25">
      <c r="A411" s="9" t="s">
        <v>597</v>
      </c>
      <c r="B411" s="9" t="s">
        <v>16</v>
      </c>
      <c r="C411" s="9" t="s">
        <v>42</v>
      </c>
      <c r="D411" s="15" t="s">
        <v>598</v>
      </c>
      <c r="E411" s="22">
        <v>2</v>
      </c>
      <c r="F411" s="22">
        <v>79.61</v>
      </c>
      <c r="G411" s="23">
        <f>ROUND(E411*F411,2)</f>
        <v>159.22</v>
      </c>
    </row>
    <row r="412" spans="1:7" ht="123.75" x14ac:dyDescent="0.25">
      <c r="A412" s="7"/>
      <c r="B412" s="7"/>
      <c r="C412" s="7"/>
      <c r="D412" s="10" t="s">
        <v>599</v>
      </c>
      <c r="E412" s="22"/>
      <c r="F412" s="22"/>
      <c r="G412" s="22"/>
    </row>
    <row r="413" spans="1:7" ht="22.5" x14ac:dyDescent="0.25">
      <c r="A413" s="9" t="s">
        <v>600</v>
      </c>
      <c r="B413" s="9" t="s">
        <v>16</v>
      </c>
      <c r="C413" s="9" t="s">
        <v>42</v>
      </c>
      <c r="D413" s="15" t="s">
        <v>601</v>
      </c>
      <c r="E413" s="22">
        <v>1</v>
      </c>
      <c r="F413" s="22">
        <v>508.53</v>
      </c>
      <c r="G413" s="23">
        <f>ROUND(E413*F413,2)</f>
        <v>508.53</v>
      </c>
    </row>
    <row r="414" spans="1:7" ht="67.5" x14ac:dyDescent="0.25">
      <c r="A414" s="7"/>
      <c r="B414" s="7"/>
      <c r="C414" s="7"/>
      <c r="D414" s="10" t="s">
        <v>602</v>
      </c>
      <c r="E414" s="22"/>
      <c r="F414" s="22"/>
      <c r="G414" s="22"/>
    </row>
    <row r="415" spans="1:7" x14ac:dyDescent="0.25">
      <c r="A415" s="7"/>
      <c r="B415" s="7"/>
      <c r="C415" s="7"/>
      <c r="D415" s="16" t="s">
        <v>603</v>
      </c>
      <c r="E415" s="22">
        <v>1</v>
      </c>
      <c r="F415" s="21">
        <f>G373+G375+G377+G379+G381+G383+G385+G387+G389+G391+G393+G395+G397+G399+G401+G403+G405+G407+G409+G411+G413</f>
        <v>11555</v>
      </c>
      <c r="G415" s="21">
        <f>ROUND(F415*E415,2)</f>
        <v>11555</v>
      </c>
    </row>
    <row r="416" spans="1:7" ht="0.95" customHeight="1" x14ac:dyDescent="0.25">
      <c r="A416" s="11"/>
      <c r="B416" s="11"/>
      <c r="C416" s="11"/>
      <c r="D416" s="17"/>
      <c r="E416" s="24"/>
      <c r="F416" s="24"/>
      <c r="G416" s="24"/>
    </row>
    <row r="417" spans="1:7" x14ac:dyDescent="0.25">
      <c r="A417" s="8" t="s">
        <v>604</v>
      </c>
      <c r="B417" s="8" t="s">
        <v>11</v>
      </c>
      <c r="C417" s="8" t="s">
        <v>0</v>
      </c>
      <c r="D417" s="14" t="s">
        <v>605</v>
      </c>
      <c r="E417" s="21">
        <f>E456</f>
        <v>1</v>
      </c>
      <c r="F417" s="21">
        <f>F456</f>
        <v>9563.36</v>
      </c>
      <c r="G417" s="21">
        <f>G456</f>
        <v>9563.36</v>
      </c>
    </row>
    <row r="418" spans="1:7" x14ac:dyDescent="0.25">
      <c r="A418" s="9" t="s">
        <v>606</v>
      </c>
      <c r="B418" s="9" t="s">
        <v>16</v>
      </c>
      <c r="C418" s="9" t="s">
        <v>42</v>
      </c>
      <c r="D418" s="15" t="s">
        <v>607</v>
      </c>
      <c r="E418" s="22">
        <v>8</v>
      </c>
      <c r="F418" s="22">
        <v>104.04</v>
      </c>
      <c r="G418" s="23">
        <f>ROUND(E418*F418,2)</f>
        <v>832.32</v>
      </c>
    </row>
    <row r="419" spans="1:7" ht="101.25" x14ac:dyDescent="0.25">
      <c r="A419" s="7"/>
      <c r="B419" s="7"/>
      <c r="C419" s="7"/>
      <c r="D419" s="10" t="s">
        <v>608</v>
      </c>
      <c r="E419" s="22"/>
      <c r="F419" s="22"/>
      <c r="G419" s="22"/>
    </row>
    <row r="420" spans="1:7" x14ac:dyDescent="0.25">
      <c r="A420" s="9" t="s">
        <v>609</v>
      </c>
      <c r="B420" s="9" t="s">
        <v>16</v>
      </c>
      <c r="C420" s="9" t="s">
        <v>42</v>
      </c>
      <c r="D420" s="15" t="s">
        <v>610</v>
      </c>
      <c r="E420" s="22">
        <v>6</v>
      </c>
      <c r="F420" s="22">
        <v>207.43</v>
      </c>
      <c r="G420" s="23">
        <f>ROUND(E420*F420,2)</f>
        <v>1244.58</v>
      </c>
    </row>
    <row r="421" spans="1:7" ht="123.75" x14ac:dyDescent="0.25">
      <c r="A421" s="7"/>
      <c r="B421" s="7"/>
      <c r="C421" s="7"/>
      <c r="D421" s="10" t="s">
        <v>611</v>
      </c>
      <c r="E421" s="22"/>
      <c r="F421" s="22"/>
      <c r="G421" s="22"/>
    </row>
    <row r="422" spans="1:7" x14ac:dyDescent="0.25">
      <c r="A422" s="9" t="s">
        <v>612</v>
      </c>
      <c r="B422" s="9" t="s">
        <v>16</v>
      </c>
      <c r="C422" s="9" t="s">
        <v>42</v>
      </c>
      <c r="D422" s="15" t="s">
        <v>613</v>
      </c>
      <c r="E422" s="22">
        <v>2</v>
      </c>
      <c r="F422" s="22">
        <v>404.76</v>
      </c>
      <c r="G422" s="23">
        <f>ROUND(E422*F422,2)</f>
        <v>809.52</v>
      </c>
    </row>
    <row r="423" spans="1:7" ht="123.75" x14ac:dyDescent="0.25">
      <c r="A423" s="7"/>
      <c r="B423" s="7"/>
      <c r="C423" s="7"/>
      <c r="D423" s="10" t="s">
        <v>614</v>
      </c>
      <c r="E423" s="22"/>
      <c r="F423" s="22"/>
      <c r="G423" s="22"/>
    </row>
    <row r="424" spans="1:7" x14ac:dyDescent="0.25">
      <c r="A424" s="9" t="s">
        <v>615</v>
      </c>
      <c r="B424" s="9" t="s">
        <v>16</v>
      </c>
      <c r="C424" s="9" t="s">
        <v>42</v>
      </c>
      <c r="D424" s="15" t="s">
        <v>616</v>
      </c>
      <c r="E424" s="22">
        <v>1</v>
      </c>
      <c r="F424" s="22">
        <v>124.52</v>
      </c>
      <c r="G424" s="23">
        <f>ROUND(E424*F424,2)</f>
        <v>124.52</v>
      </c>
    </row>
    <row r="425" spans="1:7" ht="78.75" x14ac:dyDescent="0.25">
      <c r="A425" s="7"/>
      <c r="B425" s="7"/>
      <c r="C425" s="7"/>
      <c r="D425" s="10" t="s">
        <v>617</v>
      </c>
      <c r="E425" s="22"/>
      <c r="F425" s="22"/>
      <c r="G425" s="22"/>
    </row>
    <row r="426" spans="1:7" ht="22.5" x14ac:dyDescent="0.25">
      <c r="A426" s="9" t="s">
        <v>618</v>
      </c>
      <c r="B426" s="9" t="s">
        <v>16</v>
      </c>
      <c r="C426" s="9" t="s">
        <v>42</v>
      </c>
      <c r="D426" s="15" t="s">
        <v>619</v>
      </c>
      <c r="E426" s="22">
        <v>8</v>
      </c>
      <c r="F426" s="22">
        <v>198.36</v>
      </c>
      <c r="G426" s="23">
        <f>ROUND(E426*F426,2)</f>
        <v>1586.88</v>
      </c>
    </row>
    <row r="427" spans="1:7" ht="101.25" x14ac:dyDescent="0.25">
      <c r="A427" s="7"/>
      <c r="B427" s="7"/>
      <c r="C427" s="7"/>
      <c r="D427" s="10" t="s">
        <v>620</v>
      </c>
      <c r="E427" s="22"/>
      <c r="F427" s="22"/>
      <c r="G427" s="22"/>
    </row>
    <row r="428" spans="1:7" x14ac:dyDescent="0.25">
      <c r="A428" s="9" t="s">
        <v>621</v>
      </c>
      <c r="B428" s="9" t="s">
        <v>16</v>
      </c>
      <c r="C428" s="9" t="s">
        <v>42</v>
      </c>
      <c r="D428" s="15" t="s">
        <v>622</v>
      </c>
      <c r="E428" s="22">
        <v>8</v>
      </c>
      <c r="F428" s="22">
        <v>32.6</v>
      </c>
      <c r="G428" s="23">
        <f>ROUND(E428*F428,2)</f>
        <v>260.8</v>
      </c>
    </row>
    <row r="429" spans="1:7" ht="45" x14ac:dyDescent="0.25">
      <c r="A429" s="7"/>
      <c r="B429" s="7"/>
      <c r="C429" s="7"/>
      <c r="D429" s="10" t="s">
        <v>623</v>
      </c>
      <c r="E429" s="22"/>
      <c r="F429" s="22"/>
      <c r="G429" s="22"/>
    </row>
    <row r="430" spans="1:7" x14ac:dyDescent="0.25">
      <c r="A430" s="9" t="s">
        <v>624</v>
      </c>
      <c r="B430" s="9" t="s">
        <v>16</v>
      </c>
      <c r="C430" s="9" t="s">
        <v>42</v>
      </c>
      <c r="D430" s="15" t="s">
        <v>625</v>
      </c>
      <c r="E430" s="22">
        <v>2</v>
      </c>
      <c r="F430" s="22">
        <v>71.92</v>
      </c>
      <c r="G430" s="23">
        <f>ROUND(E430*F430,2)</f>
        <v>143.84</v>
      </c>
    </row>
    <row r="431" spans="1:7" ht="78.75" x14ac:dyDescent="0.25">
      <c r="A431" s="7"/>
      <c r="B431" s="7"/>
      <c r="C431" s="7"/>
      <c r="D431" s="10" t="s">
        <v>626</v>
      </c>
      <c r="E431" s="22"/>
      <c r="F431" s="22"/>
      <c r="G431" s="22"/>
    </row>
    <row r="432" spans="1:7" ht="22.5" x14ac:dyDescent="0.25">
      <c r="A432" s="9" t="s">
        <v>627</v>
      </c>
      <c r="B432" s="9" t="s">
        <v>16</v>
      </c>
      <c r="C432" s="9" t="s">
        <v>42</v>
      </c>
      <c r="D432" s="15" t="s">
        <v>628</v>
      </c>
      <c r="E432" s="22">
        <v>6</v>
      </c>
      <c r="F432" s="22">
        <v>92.54</v>
      </c>
      <c r="G432" s="23">
        <f>ROUND(E432*F432,2)</f>
        <v>555.24</v>
      </c>
    </row>
    <row r="433" spans="1:7" ht="123.75" x14ac:dyDescent="0.25">
      <c r="A433" s="7"/>
      <c r="B433" s="7"/>
      <c r="C433" s="7"/>
      <c r="D433" s="10" t="s">
        <v>629</v>
      </c>
      <c r="E433" s="22"/>
      <c r="F433" s="22"/>
      <c r="G433" s="22"/>
    </row>
    <row r="434" spans="1:7" ht="22.5" x14ac:dyDescent="0.25">
      <c r="A434" s="9" t="s">
        <v>630</v>
      </c>
      <c r="B434" s="9" t="s">
        <v>16</v>
      </c>
      <c r="C434" s="9" t="s">
        <v>42</v>
      </c>
      <c r="D434" s="15" t="s">
        <v>631</v>
      </c>
      <c r="E434" s="22">
        <v>2</v>
      </c>
      <c r="F434" s="22">
        <v>118.49</v>
      </c>
      <c r="G434" s="23">
        <f>ROUND(E434*F434,2)</f>
        <v>236.98</v>
      </c>
    </row>
    <row r="435" spans="1:7" ht="123.75" x14ac:dyDescent="0.25">
      <c r="A435" s="7"/>
      <c r="B435" s="7"/>
      <c r="C435" s="7"/>
      <c r="D435" s="10" t="s">
        <v>632</v>
      </c>
      <c r="E435" s="22"/>
      <c r="F435" s="22"/>
      <c r="G435" s="22"/>
    </row>
    <row r="436" spans="1:7" x14ac:dyDescent="0.25">
      <c r="A436" s="9" t="s">
        <v>633</v>
      </c>
      <c r="B436" s="9" t="s">
        <v>16</v>
      </c>
      <c r="C436" s="9" t="s">
        <v>42</v>
      </c>
      <c r="D436" s="15" t="s">
        <v>634</v>
      </c>
      <c r="E436" s="22">
        <v>1</v>
      </c>
      <c r="F436" s="22">
        <v>74.010000000000005</v>
      </c>
      <c r="G436" s="23">
        <f>ROUND(E436*F436,2)</f>
        <v>74.010000000000005</v>
      </c>
    </row>
    <row r="437" spans="1:7" ht="56.25" x14ac:dyDescent="0.25">
      <c r="A437" s="7"/>
      <c r="B437" s="7"/>
      <c r="C437" s="7"/>
      <c r="D437" s="10" t="s">
        <v>635</v>
      </c>
      <c r="E437" s="22"/>
      <c r="F437" s="22"/>
      <c r="G437" s="22"/>
    </row>
    <row r="438" spans="1:7" x14ac:dyDescent="0.25">
      <c r="A438" s="9" t="s">
        <v>636</v>
      </c>
      <c r="B438" s="9" t="s">
        <v>16</v>
      </c>
      <c r="C438" s="9" t="s">
        <v>42</v>
      </c>
      <c r="D438" s="15" t="s">
        <v>637</v>
      </c>
      <c r="E438" s="22">
        <v>2</v>
      </c>
      <c r="F438" s="22">
        <v>107.92</v>
      </c>
      <c r="G438" s="23">
        <f>ROUND(E438*F438,2)</f>
        <v>215.84</v>
      </c>
    </row>
    <row r="439" spans="1:7" ht="90" x14ac:dyDescent="0.25">
      <c r="A439" s="7"/>
      <c r="B439" s="7"/>
      <c r="C439" s="7"/>
      <c r="D439" s="10" t="s">
        <v>638</v>
      </c>
      <c r="E439" s="22"/>
      <c r="F439" s="22"/>
      <c r="G439" s="22"/>
    </row>
    <row r="440" spans="1:7" x14ac:dyDescent="0.25">
      <c r="A440" s="9" t="s">
        <v>639</v>
      </c>
      <c r="B440" s="9" t="s">
        <v>16</v>
      </c>
      <c r="C440" s="9" t="s">
        <v>42</v>
      </c>
      <c r="D440" s="15" t="s">
        <v>640</v>
      </c>
      <c r="E440" s="22">
        <v>8</v>
      </c>
      <c r="F440" s="22">
        <v>113.98</v>
      </c>
      <c r="G440" s="23">
        <f>ROUND(E440*F440,2)</f>
        <v>911.84</v>
      </c>
    </row>
    <row r="441" spans="1:7" ht="78.75" x14ac:dyDescent="0.25">
      <c r="A441" s="7"/>
      <c r="B441" s="7"/>
      <c r="C441" s="7"/>
      <c r="D441" s="10" t="s">
        <v>641</v>
      </c>
      <c r="E441" s="22"/>
      <c r="F441" s="22"/>
      <c r="G441" s="22"/>
    </row>
    <row r="442" spans="1:7" ht="22.5" x14ac:dyDescent="0.25">
      <c r="A442" s="9" t="s">
        <v>642</v>
      </c>
      <c r="B442" s="9" t="s">
        <v>16</v>
      </c>
      <c r="C442" s="9" t="s">
        <v>42</v>
      </c>
      <c r="D442" s="15" t="s">
        <v>643</v>
      </c>
      <c r="E442" s="22">
        <v>1</v>
      </c>
      <c r="F442" s="22">
        <v>302.36</v>
      </c>
      <c r="G442" s="23">
        <f>ROUND(E442*F442,2)</f>
        <v>302.36</v>
      </c>
    </row>
    <row r="443" spans="1:7" ht="135" x14ac:dyDescent="0.25">
      <c r="A443" s="7"/>
      <c r="B443" s="7"/>
      <c r="C443" s="7"/>
      <c r="D443" s="10" t="s">
        <v>644</v>
      </c>
      <c r="E443" s="22"/>
      <c r="F443" s="22"/>
      <c r="G443" s="22"/>
    </row>
    <row r="444" spans="1:7" x14ac:dyDescent="0.25">
      <c r="A444" s="9" t="s">
        <v>645</v>
      </c>
      <c r="B444" s="9" t="s">
        <v>16</v>
      </c>
      <c r="C444" s="9" t="s">
        <v>42</v>
      </c>
      <c r="D444" s="15" t="s">
        <v>646</v>
      </c>
      <c r="E444" s="22">
        <v>4</v>
      </c>
      <c r="F444" s="22">
        <v>105.45</v>
      </c>
      <c r="G444" s="23">
        <f>ROUND(E444*F444,2)</f>
        <v>421.8</v>
      </c>
    </row>
    <row r="445" spans="1:7" ht="123.75" x14ac:dyDescent="0.25">
      <c r="A445" s="7"/>
      <c r="B445" s="7"/>
      <c r="C445" s="7"/>
      <c r="D445" s="10" t="s">
        <v>647</v>
      </c>
      <c r="E445" s="22"/>
      <c r="F445" s="22"/>
      <c r="G445" s="22"/>
    </row>
    <row r="446" spans="1:7" x14ac:dyDescent="0.25">
      <c r="A446" s="9" t="s">
        <v>648</v>
      </c>
      <c r="B446" s="9" t="s">
        <v>16</v>
      </c>
      <c r="C446" s="9" t="s">
        <v>42</v>
      </c>
      <c r="D446" s="15" t="s">
        <v>649</v>
      </c>
      <c r="E446" s="22">
        <v>2</v>
      </c>
      <c r="F446" s="22">
        <v>225.52</v>
      </c>
      <c r="G446" s="23">
        <f>ROUND(E446*F446,2)</f>
        <v>451.04</v>
      </c>
    </row>
    <row r="447" spans="1:7" ht="90" x14ac:dyDescent="0.25">
      <c r="A447" s="7"/>
      <c r="B447" s="7"/>
      <c r="C447" s="7"/>
      <c r="D447" s="10" t="s">
        <v>650</v>
      </c>
      <c r="E447" s="22"/>
      <c r="F447" s="22"/>
      <c r="G447" s="22"/>
    </row>
    <row r="448" spans="1:7" x14ac:dyDescent="0.25">
      <c r="A448" s="9" t="s">
        <v>651</v>
      </c>
      <c r="B448" s="9" t="s">
        <v>16</v>
      </c>
      <c r="C448" s="9" t="s">
        <v>42</v>
      </c>
      <c r="D448" s="15" t="s">
        <v>652</v>
      </c>
      <c r="E448" s="22">
        <v>2</v>
      </c>
      <c r="F448" s="22">
        <v>67.540000000000006</v>
      </c>
      <c r="G448" s="23">
        <f>ROUND(E448*F448,2)</f>
        <v>135.08000000000001</v>
      </c>
    </row>
    <row r="449" spans="1:7" ht="90" x14ac:dyDescent="0.25">
      <c r="A449" s="7"/>
      <c r="B449" s="7"/>
      <c r="C449" s="7"/>
      <c r="D449" s="10" t="s">
        <v>653</v>
      </c>
      <c r="E449" s="22"/>
      <c r="F449" s="22"/>
      <c r="G449" s="22"/>
    </row>
    <row r="450" spans="1:7" x14ac:dyDescent="0.25">
      <c r="A450" s="9" t="s">
        <v>654</v>
      </c>
      <c r="B450" s="9" t="s">
        <v>16</v>
      </c>
      <c r="C450" s="9" t="s">
        <v>34</v>
      </c>
      <c r="D450" s="15" t="s">
        <v>655</v>
      </c>
      <c r="E450" s="22">
        <v>2</v>
      </c>
      <c r="F450" s="22">
        <v>23.72</v>
      </c>
      <c r="G450" s="23">
        <f>ROUND(E450*F450,2)</f>
        <v>47.44</v>
      </c>
    </row>
    <row r="451" spans="1:7" ht="45" x14ac:dyDescent="0.25">
      <c r="A451" s="7"/>
      <c r="B451" s="7"/>
      <c r="C451" s="7"/>
      <c r="D451" s="10" t="s">
        <v>656</v>
      </c>
      <c r="E451" s="22"/>
      <c r="F451" s="22"/>
      <c r="G451" s="22"/>
    </row>
    <row r="452" spans="1:7" x14ac:dyDescent="0.25">
      <c r="A452" s="9" t="s">
        <v>657</v>
      </c>
      <c r="B452" s="9" t="s">
        <v>16</v>
      </c>
      <c r="C452" s="9" t="s">
        <v>42</v>
      </c>
      <c r="D452" s="15" t="s">
        <v>658</v>
      </c>
      <c r="E452" s="22">
        <v>2</v>
      </c>
      <c r="F452" s="22">
        <v>249.01</v>
      </c>
      <c r="G452" s="23">
        <f>ROUND(E452*F452,2)</f>
        <v>498.02</v>
      </c>
    </row>
    <row r="453" spans="1:7" ht="78.75" x14ac:dyDescent="0.25">
      <c r="A453" s="7"/>
      <c r="B453" s="7"/>
      <c r="C453" s="7"/>
      <c r="D453" s="10" t="s">
        <v>659</v>
      </c>
      <c r="E453" s="22"/>
      <c r="F453" s="22"/>
      <c r="G453" s="22"/>
    </row>
    <row r="454" spans="1:7" ht="22.5" x14ac:dyDescent="0.25">
      <c r="A454" s="9" t="s">
        <v>660</v>
      </c>
      <c r="B454" s="9" t="s">
        <v>16</v>
      </c>
      <c r="C454" s="9" t="s">
        <v>42</v>
      </c>
      <c r="D454" s="15" t="s">
        <v>661</v>
      </c>
      <c r="E454" s="22">
        <v>1</v>
      </c>
      <c r="F454" s="22">
        <v>711.25</v>
      </c>
      <c r="G454" s="23">
        <f>ROUND(E454*F454,2)</f>
        <v>711.25</v>
      </c>
    </row>
    <row r="455" spans="1:7" ht="135" x14ac:dyDescent="0.25">
      <c r="A455" s="7"/>
      <c r="B455" s="7"/>
      <c r="C455" s="7"/>
      <c r="D455" s="10" t="s">
        <v>662</v>
      </c>
      <c r="E455" s="22"/>
      <c r="F455" s="22"/>
      <c r="G455" s="22"/>
    </row>
    <row r="456" spans="1:7" x14ac:dyDescent="0.25">
      <c r="A456" s="7"/>
      <c r="B456" s="7"/>
      <c r="C456" s="7"/>
      <c r="D456" s="16" t="s">
        <v>663</v>
      </c>
      <c r="E456" s="22">
        <v>1</v>
      </c>
      <c r="F456" s="21">
        <f>G418+G420+G422+G424+G426+G428+G430+G432+G434+G436+G438+G440+G442+G444+G446+G448+G450+G452+G454</f>
        <v>9563.36</v>
      </c>
      <c r="G456" s="21">
        <f>ROUND(F456*E456,2)</f>
        <v>9563.36</v>
      </c>
    </row>
    <row r="457" spans="1:7" ht="0.95" customHeight="1" x14ac:dyDescent="0.25">
      <c r="A457" s="11"/>
      <c r="B457" s="11"/>
      <c r="C457" s="11"/>
      <c r="D457" s="17"/>
      <c r="E457" s="24"/>
      <c r="F457" s="24"/>
      <c r="G457" s="24"/>
    </row>
    <row r="458" spans="1:7" x14ac:dyDescent="0.25">
      <c r="A458" s="7"/>
      <c r="B458" s="7"/>
      <c r="C458" s="7"/>
      <c r="D458" s="16" t="s">
        <v>664</v>
      </c>
      <c r="E458" s="22">
        <v>1</v>
      </c>
      <c r="F458" s="21">
        <f>G353+G370+G415+G456</f>
        <v>45501.11</v>
      </c>
      <c r="G458" s="21">
        <f>ROUND(F458*E458,2)</f>
        <v>45501.11</v>
      </c>
    </row>
    <row r="459" spans="1:7" ht="0.95" customHeight="1" x14ac:dyDescent="0.25">
      <c r="A459" s="11"/>
      <c r="B459" s="11"/>
      <c r="C459" s="11"/>
      <c r="D459" s="17"/>
      <c r="E459" s="24"/>
      <c r="F459" s="24"/>
      <c r="G459" s="24"/>
    </row>
    <row r="460" spans="1:7" ht="22.5" x14ac:dyDescent="0.25">
      <c r="A460" s="6" t="s">
        <v>665</v>
      </c>
      <c r="B460" s="6" t="s">
        <v>11</v>
      </c>
      <c r="C460" s="6" t="s">
        <v>0</v>
      </c>
      <c r="D460" s="13" t="s">
        <v>666</v>
      </c>
      <c r="E460" s="21">
        <f>E576</f>
        <v>1</v>
      </c>
      <c r="F460" s="21">
        <f>F576</f>
        <v>52273.860000000008</v>
      </c>
      <c r="G460" s="21">
        <f>G576</f>
        <v>52273.86</v>
      </c>
    </row>
    <row r="461" spans="1:7" x14ac:dyDescent="0.25">
      <c r="A461" s="8" t="s">
        <v>667</v>
      </c>
      <c r="B461" s="8" t="s">
        <v>11</v>
      </c>
      <c r="C461" s="8" t="s">
        <v>0</v>
      </c>
      <c r="D461" s="14" t="s">
        <v>668</v>
      </c>
      <c r="E461" s="21">
        <f>E506</f>
        <v>1</v>
      </c>
      <c r="F461" s="21">
        <f>F506</f>
        <v>34986.409999999996</v>
      </c>
      <c r="G461" s="21">
        <f>G506</f>
        <v>34986.410000000003</v>
      </c>
    </row>
    <row r="462" spans="1:7" x14ac:dyDescent="0.25">
      <c r="A462" s="9" t="s">
        <v>669</v>
      </c>
      <c r="B462" s="9" t="s">
        <v>16</v>
      </c>
      <c r="C462" s="9" t="s">
        <v>42</v>
      </c>
      <c r="D462" s="15" t="s">
        <v>670</v>
      </c>
      <c r="E462" s="22">
        <v>1</v>
      </c>
      <c r="F462" s="22">
        <v>872.11</v>
      </c>
      <c r="G462" s="23">
        <f>ROUND(E462*F462,2)</f>
        <v>872.11</v>
      </c>
    </row>
    <row r="463" spans="1:7" ht="123.75" x14ac:dyDescent="0.25">
      <c r="A463" s="7"/>
      <c r="B463" s="7"/>
      <c r="C463" s="7"/>
      <c r="D463" s="10" t="s">
        <v>671</v>
      </c>
      <c r="E463" s="22"/>
      <c r="F463" s="22"/>
      <c r="G463" s="22"/>
    </row>
    <row r="464" spans="1:7" x14ac:dyDescent="0.25">
      <c r="A464" s="9" t="s">
        <v>672</v>
      </c>
      <c r="B464" s="9" t="s">
        <v>16</v>
      </c>
      <c r="C464" s="9" t="s">
        <v>42</v>
      </c>
      <c r="D464" s="15" t="s">
        <v>673</v>
      </c>
      <c r="E464" s="22">
        <v>1</v>
      </c>
      <c r="F464" s="22">
        <v>450</v>
      </c>
      <c r="G464" s="23">
        <f>ROUND(E464*F464,2)</f>
        <v>450</v>
      </c>
    </row>
    <row r="465" spans="1:7" ht="112.5" x14ac:dyDescent="0.25">
      <c r="A465" s="7"/>
      <c r="B465" s="7"/>
      <c r="C465" s="7"/>
      <c r="D465" s="10" t="s">
        <v>674</v>
      </c>
      <c r="E465" s="22"/>
      <c r="F465" s="22"/>
      <c r="G465" s="22"/>
    </row>
    <row r="466" spans="1:7" x14ac:dyDescent="0.25">
      <c r="A466" s="9" t="s">
        <v>675</v>
      </c>
      <c r="B466" s="9" t="s">
        <v>16</v>
      </c>
      <c r="C466" s="9" t="s">
        <v>42</v>
      </c>
      <c r="D466" s="15" t="s">
        <v>676</v>
      </c>
      <c r="E466" s="22">
        <v>1</v>
      </c>
      <c r="F466" s="22">
        <v>333.69</v>
      </c>
      <c r="G466" s="23">
        <f>ROUND(E466*F466,2)</f>
        <v>333.69</v>
      </c>
    </row>
    <row r="467" spans="1:7" ht="90" x14ac:dyDescent="0.25">
      <c r="A467" s="7"/>
      <c r="B467" s="7"/>
      <c r="C467" s="7"/>
      <c r="D467" s="10" t="s">
        <v>677</v>
      </c>
      <c r="E467" s="22"/>
      <c r="F467" s="22"/>
      <c r="G467" s="22"/>
    </row>
    <row r="468" spans="1:7" ht="22.5" x14ac:dyDescent="0.25">
      <c r="A468" s="9" t="s">
        <v>678</v>
      </c>
      <c r="B468" s="9" t="s">
        <v>16</v>
      </c>
      <c r="C468" s="9" t="s">
        <v>42</v>
      </c>
      <c r="D468" s="15" t="s">
        <v>679</v>
      </c>
      <c r="E468" s="22">
        <v>1</v>
      </c>
      <c r="F468" s="22">
        <v>7500</v>
      </c>
      <c r="G468" s="23">
        <f>ROUND(E468*F468,2)</f>
        <v>7500</v>
      </c>
    </row>
    <row r="469" spans="1:7" ht="112.5" x14ac:dyDescent="0.25">
      <c r="A469" s="7"/>
      <c r="B469" s="7"/>
      <c r="C469" s="7"/>
      <c r="D469" s="10" t="s">
        <v>680</v>
      </c>
      <c r="E469" s="22"/>
      <c r="F469" s="22"/>
      <c r="G469" s="22"/>
    </row>
    <row r="470" spans="1:7" x14ac:dyDescent="0.25">
      <c r="A470" s="9" t="s">
        <v>681</v>
      </c>
      <c r="B470" s="9" t="s">
        <v>16</v>
      </c>
      <c r="C470" s="9" t="s">
        <v>38</v>
      </c>
      <c r="D470" s="15" t="s">
        <v>682</v>
      </c>
      <c r="E470" s="22">
        <v>1965</v>
      </c>
      <c r="F470" s="22">
        <v>2.19</v>
      </c>
      <c r="G470" s="23">
        <f>ROUND(E470*F470,2)</f>
        <v>4303.3500000000004</v>
      </c>
    </row>
    <row r="471" spans="1:7" ht="112.5" x14ac:dyDescent="0.25">
      <c r="A471" s="7"/>
      <c r="B471" s="7"/>
      <c r="C471" s="7"/>
      <c r="D471" s="10" t="s">
        <v>683</v>
      </c>
      <c r="E471" s="22"/>
      <c r="F471" s="22"/>
      <c r="G471" s="22"/>
    </row>
    <row r="472" spans="1:7" x14ac:dyDescent="0.25">
      <c r="A472" s="9" t="s">
        <v>684</v>
      </c>
      <c r="B472" s="9" t="s">
        <v>16</v>
      </c>
      <c r="C472" s="9" t="s">
        <v>38</v>
      </c>
      <c r="D472" s="15" t="s">
        <v>685</v>
      </c>
      <c r="E472" s="22">
        <v>2100</v>
      </c>
      <c r="F472" s="22">
        <v>2.62</v>
      </c>
      <c r="G472" s="23">
        <f>ROUND(E472*F472,2)</f>
        <v>5502</v>
      </c>
    </row>
    <row r="473" spans="1:7" ht="123.75" x14ac:dyDescent="0.25">
      <c r="A473" s="7"/>
      <c r="B473" s="7"/>
      <c r="C473" s="7"/>
      <c r="D473" s="10" t="s">
        <v>686</v>
      </c>
      <c r="E473" s="22"/>
      <c r="F473" s="22"/>
      <c r="G473" s="22"/>
    </row>
    <row r="474" spans="1:7" x14ac:dyDescent="0.25">
      <c r="A474" s="9" t="s">
        <v>687</v>
      </c>
      <c r="B474" s="9" t="s">
        <v>16</v>
      </c>
      <c r="C474" s="9" t="s">
        <v>38</v>
      </c>
      <c r="D474" s="15" t="s">
        <v>688</v>
      </c>
      <c r="E474" s="22">
        <v>50.8</v>
      </c>
      <c r="F474" s="22">
        <v>3.55</v>
      </c>
      <c r="G474" s="23">
        <f>ROUND(E474*F474,2)</f>
        <v>180.34</v>
      </c>
    </row>
    <row r="475" spans="1:7" ht="168.75" x14ac:dyDescent="0.25">
      <c r="A475" s="7"/>
      <c r="B475" s="7"/>
      <c r="C475" s="7"/>
      <c r="D475" s="10" t="s">
        <v>689</v>
      </c>
      <c r="E475" s="22"/>
      <c r="F475" s="22"/>
      <c r="G475" s="22"/>
    </row>
    <row r="476" spans="1:7" x14ac:dyDescent="0.25">
      <c r="A476" s="9" t="s">
        <v>690</v>
      </c>
      <c r="B476" s="9" t="s">
        <v>16</v>
      </c>
      <c r="C476" s="9" t="s">
        <v>38</v>
      </c>
      <c r="D476" s="15" t="s">
        <v>691</v>
      </c>
      <c r="E476" s="22">
        <v>85.9</v>
      </c>
      <c r="F476" s="22">
        <v>5.95</v>
      </c>
      <c r="G476" s="23">
        <f>ROUND(E476*F476,2)</f>
        <v>511.11</v>
      </c>
    </row>
    <row r="477" spans="1:7" ht="112.5" x14ac:dyDescent="0.25">
      <c r="A477" s="7"/>
      <c r="B477" s="7"/>
      <c r="C477" s="7"/>
      <c r="D477" s="10" t="s">
        <v>692</v>
      </c>
      <c r="E477" s="22"/>
      <c r="F477" s="22"/>
      <c r="G477" s="22"/>
    </row>
    <row r="478" spans="1:7" ht="22.5" x14ac:dyDescent="0.25">
      <c r="A478" s="9" t="s">
        <v>693</v>
      </c>
      <c r="B478" s="9" t="s">
        <v>16</v>
      </c>
      <c r="C478" s="9" t="s">
        <v>38</v>
      </c>
      <c r="D478" s="15" t="s">
        <v>694</v>
      </c>
      <c r="E478" s="22">
        <v>22</v>
      </c>
      <c r="F478" s="22">
        <v>6.03</v>
      </c>
      <c r="G478" s="23">
        <f>ROUND(E478*F478,2)</f>
        <v>132.66</v>
      </c>
    </row>
    <row r="479" spans="1:7" ht="135" x14ac:dyDescent="0.25">
      <c r="A479" s="7"/>
      <c r="B479" s="7"/>
      <c r="C479" s="7"/>
      <c r="D479" s="10" t="s">
        <v>695</v>
      </c>
      <c r="E479" s="22"/>
      <c r="F479" s="22"/>
      <c r="G479" s="22"/>
    </row>
    <row r="480" spans="1:7" x14ac:dyDescent="0.25">
      <c r="A480" s="9" t="s">
        <v>696</v>
      </c>
      <c r="B480" s="9" t="s">
        <v>16</v>
      </c>
      <c r="C480" s="9" t="s">
        <v>42</v>
      </c>
      <c r="D480" s="15" t="s">
        <v>697</v>
      </c>
      <c r="E480" s="22">
        <v>15</v>
      </c>
      <c r="F480" s="22">
        <v>5.17</v>
      </c>
      <c r="G480" s="23">
        <f>ROUND(E480*F480,2)</f>
        <v>77.55</v>
      </c>
    </row>
    <row r="481" spans="1:7" ht="146.25" x14ac:dyDescent="0.25">
      <c r="A481" s="7"/>
      <c r="B481" s="7"/>
      <c r="C481" s="7"/>
      <c r="D481" s="10" t="s">
        <v>698</v>
      </c>
      <c r="E481" s="22"/>
      <c r="F481" s="22"/>
      <c r="G481" s="22"/>
    </row>
    <row r="482" spans="1:7" x14ac:dyDescent="0.25">
      <c r="A482" s="9" t="s">
        <v>699</v>
      </c>
      <c r="B482" s="9" t="s">
        <v>16</v>
      </c>
      <c r="C482" s="9" t="s">
        <v>38</v>
      </c>
      <c r="D482" s="15" t="s">
        <v>700</v>
      </c>
      <c r="E482" s="22">
        <v>420.3</v>
      </c>
      <c r="F482" s="22">
        <v>5.04</v>
      </c>
      <c r="G482" s="23">
        <f>ROUND(E482*F482,2)</f>
        <v>2118.31</v>
      </c>
    </row>
    <row r="483" spans="1:7" ht="67.5" x14ac:dyDescent="0.25">
      <c r="A483" s="7"/>
      <c r="B483" s="7"/>
      <c r="C483" s="7"/>
      <c r="D483" s="10" t="s">
        <v>701</v>
      </c>
      <c r="E483" s="22"/>
      <c r="F483" s="22"/>
      <c r="G483" s="22"/>
    </row>
    <row r="484" spans="1:7" x14ac:dyDescent="0.25">
      <c r="A484" s="9" t="s">
        <v>702</v>
      </c>
      <c r="B484" s="9" t="s">
        <v>16</v>
      </c>
      <c r="C484" s="9" t="s">
        <v>42</v>
      </c>
      <c r="D484" s="15" t="s">
        <v>703</v>
      </c>
      <c r="E484" s="22">
        <v>36</v>
      </c>
      <c r="F484" s="22">
        <v>24</v>
      </c>
      <c r="G484" s="23">
        <f>ROUND(E484*F484,2)</f>
        <v>864</v>
      </c>
    </row>
    <row r="485" spans="1:7" ht="157.5" x14ac:dyDescent="0.25">
      <c r="A485" s="7"/>
      <c r="B485" s="7"/>
      <c r="C485" s="7"/>
      <c r="D485" s="10" t="s">
        <v>704</v>
      </c>
      <c r="E485" s="22"/>
      <c r="F485" s="22"/>
      <c r="G485" s="22"/>
    </row>
    <row r="486" spans="1:7" x14ac:dyDescent="0.25">
      <c r="A486" s="9" t="s">
        <v>705</v>
      </c>
      <c r="B486" s="9" t="s">
        <v>16</v>
      </c>
      <c r="C486" s="9" t="s">
        <v>42</v>
      </c>
      <c r="D486" s="15" t="s">
        <v>706</v>
      </c>
      <c r="E486" s="22">
        <v>2</v>
      </c>
      <c r="F486" s="22">
        <v>22.31</v>
      </c>
      <c r="G486" s="23">
        <f>ROUND(E486*F486,2)</f>
        <v>44.62</v>
      </c>
    </row>
    <row r="487" spans="1:7" ht="168.75" x14ac:dyDescent="0.25">
      <c r="A487" s="7"/>
      <c r="B487" s="7"/>
      <c r="C487" s="7"/>
      <c r="D487" s="10" t="s">
        <v>707</v>
      </c>
      <c r="E487" s="22"/>
      <c r="F487" s="22"/>
      <c r="G487" s="22"/>
    </row>
    <row r="488" spans="1:7" ht="22.5" x14ac:dyDescent="0.25">
      <c r="A488" s="9" t="s">
        <v>708</v>
      </c>
      <c r="B488" s="9" t="s">
        <v>16</v>
      </c>
      <c r="C488" s="9" t="s">
        <v>42</v>
      </c>
      <c r="D488" s="15" t="s">
        <v>709</v>
      </c>
      <c r="E488" s="22">
        <v>5</v>
      </c>
      <c r="F488" s="22">
        <v>69.739999999999995</v>
      </c>
      <c r="G488" s="23">
        <f>ROUND(E488*F488,2)</f>
        <v>348.7</v>
      </c>
    </row>
    <row r="489" spans="1:7" ht="180" x14ac:dyDescent="0.25">
      <c r="A489" s="7"/>
      <c r="B489" s="7"/>
      <c r="C489" s="7"/>
      <c r="D489" s="10" t="s">
        <v>710</v>
      </c>
      <c r="E489" s="22"/>
      <c r="F489" s="22"/>
      <c r="G489" s="22"/>
    </row>
    <row r="490" spans="1:7" ht="22.5" x14ac:dyDescent="0.25">
      <c r="A490" s="9" t="s">
        <v>711</v>
      </c>
      <c r="B490" s="9" t="s">
        <v>16</v>
      </c>
      <c r="C490" s="9" t="s">
        <v>42</v>
      </c>
      <c r="D490" s="15" t="s">
        <v>712</v>
      </c>
      <c r="E490" s="22">
        <v>2</v>
      </c>
      <c r="F490" s="22">
        <v>105.03</v>
      </c>
      <c r="G490" s="23">
        <f>ROUND(E490*F490,2)</f>
        <v>210.06</v>
      </c>
    </row>
    <row r="491" spans="1:7" ht="191.25" x14ac:dyDescent="0.25">
      <c r="A491" s="7"/>
      <c r="B491" s="7"/>
      <c r="C491" s="7"/>
      <c r="D491" s="10" t="s">
        <v>713</v>
      </c>
      <c r="E491" s="22"/>
      <c r="F491" s="22"/>
      <c r="G491" s="22"/>
    </row>
    <row r="492" spans="1:7" ht="22.5" x14ac:dyDescent="0.25">
      <c r="A492" s="9" t="s">
        <v>714</v>
      </c>
      <c r="B492" s="9" t="s">
        <v>16</v>
      </c>
      <c r="C492" s="9" t="s">
        <v>42</v>
      </c>
      <c r="D492" s="15" t="s">
        <v>715</v>
      </c>
      <c r="E492" s="22">
        <v>3</v>
      </c>
      <c r="F492" s="22">
        <v>105.03</v>
      </c>
      <c r="G492" s="23">
        <f>ROUND(E492*F492,2)</f>
        <v>315.08999999999997</v>
      </c>
    </row>
    <row r="493" spans="1:7" ht="213.75" x14ac:dyDescent="0.25">
      <c r="A493" s="7"/>
      <c r="B493" s="7"/>
      <c r="C493" s="7"/>
      <c r="D493" s="10" t="s">
        <v>716</v>
      </c>
      <c r="E493" s="22"/>
      <c r="F493" s="22"/>
      <c r="G493" s="22"/>
    </row>
    <row r="494" spans="1:7" ht="22.5" x14ac:dyDescent="0.25">
      <c r="A494" s="9" t="s">
        <v>717</v>
      </c>
      <c r="B494" s="9" t="s">
        <v>16</v>
      </c>
      <c r="C494" s="9" t="s">
        <v>42</v>
      </c>
      <c r="D494" s="15" t="s">
        <v>718</v>
      </c>
      <c r="E494" s="22">
        <v>1</v>
      </c>
      <c r="F494" s="22">
        <v>127.47</v>
      </c>
      <c r="G494" s="23">
        <f>ROUND(E494*F494,2)</f>
        <v>127.47</v>
      </c>
    </row>
    <row r="495" spans="1:7" ht="213.75" x14ac:dyDescent="0.25">
      <c r="A495" s="7"/>
      <c r="B495" s="7"/>
      <c r="C495" s="7"/>
      <c r="D495" s="10" t="s">
        <v>719</v>
      </c>
      <c r="E495" s="22"/>
      <c r="F495" s="22"/>
      <c r="G495" s="22"/>
    </row>
    <row r="496" spans="1:7" ht="22.5" x14ac:dyDescent="0.25">
      <c r="A496" s="9" t="s">
        <v>720</v>
      </c>
      <c r="B496" s="9" t="s">
        <v>16</v>
      </c>
      <c r="C496" s="9" t="s">
        <v>38</v>
      </c>
      <c r="D496" s="15" t="s">
        <v>721</v>
      </c>
      <c r="E496" s="22">
        <v>122.65</v>
      </c>
      <c r="F496" s="22">
        <v>20.52</v>
      </c>
      <c r="G496" s="23">
        <f>ROUND(E496*F496,2)</f>
        <v>2516.7800000000002</v>
      </c>
    </row>
    <row r="497" spans="1:7" ht="146.25" x14ac:dyDescent="0.25">
      <c r="A497" s="7"/>
      <c r="B497" s="7"/>
      <c r="C497" s="7"/>
      <c r="D497" s="10" t="s">
        <v>722</v>
      </c>
      <c r="E497" s="22"/>
      <c r="F497" s="22"/>
      <c r="G497" s="22"/>
    </row>
    <row r="498" spans="1:7" ht="22.5" x14ac:dyDescent="0.25">
      <c r="A498" s="9" t="s">
        <v>723</v>
      </c>
      <c r="B498" s="9" t="s">
        <v>16</v>
      </c>
      <c r="C498" s="9" t="s">
        <v>38</v>
      </c>
      <c r="D498" s="15" t="s">
        <v>724</v>
      </c>
      <c r="E498" s="22">
        <v>223.15</v>
      </c>
      <c r="F498" s="22">
        <v>26.84</v>
      </c>
      <c r="G498" s="23">
        <f>ROUND(E498*F498,2)</f>
        <v>5989.35</v>
      </c>
    </row>
    <row r="499" spans="1:7" ht="90" x14ac:dyDescent="0.25">
      <c r="A499" s="7"/>
      <c r="B499" s="7"/>
      <c r="C499" s="7"/>
      <c r="D499" s="10" t="s">
        <v>725</v>
      </c>
      <c r="E499" s="22"/>
      <c r="F499" s="22"/>
      <c r="G499" s="22"/>
    </row>
    <row r="500" spans="1:7" ht="22.5" x14ac:dyDescent="0.25">
      <c r="A500" s="9" t="s">
        <v>726</v>
      </c>
      <c r="B500" s="9" t="s">
        <v>16</v>
      </c>
      <c r="C500" s="9" t="s">
        <v>38</v>
      </c>
      <c r="D500" s="15" t="s">
        <v>727</v>
      </c>
      <c r="E500" s="22">
        <v>74.5</v>
      </c>
      <c r="F500" s="22">
        <v>34.29</v>
      </c>
      <c r="G500" s="23">
        <f>ROUND(E500*F500,2)</f>
        <v>2554.61</v>
      </c>
    </row>
    <row r="501" spans="1:7" ht="101.25" x14ac:dyDescent="0.25">
      <c r="A501" s="7"/>
      <c r="B501" s="7"/>
      <c r="C501" s="7"/>
      <c r="D501" s="10" t="s">
        <v>728</v>
      </c>
      <c r="E501" s="22"/>
      <c r="F501" s="22"/>
      <c r="G501" s="22"/>
    </row>
    <row r="502" spans="1:7" x14ac:dyDescent="0.25">
      <c r="A502" s="9" t="s">
        <v>729</v>
      </c>
      <c r="B502" s="9" t="s">
        <v>16</v>
      </c>
      <c r="C502" s="9" t="s">
        <v>42</v>
      </c>
      <c r="D502" s="15" t="s">
        <v>730</v>
      </c>
      <c r="E502" s="22">
        <v>6</v>
      </c>
      <c r="F502" s="22">
        <v>5.17</v>
      </c>
      <c r="G502" s="23">
        <f>ROUND(E502*F502,2)</f>
        <v>31.02</v>
      </c>
    </row>
    <row r="503" spans="1:7" ht="146.25" x14ac:dyDescent="0.25">
      <c r="A503" s="7"/>
      <c r="B503" s="7"/>
      <c r="C503" s="7"/>
      <c r="D503" s="10" t="s">
        <v>731</v>
      </c>
      <c r="E503" s="22"/>
      <c r="F503" s="22"/>
      <c r="G503" s="22"/>
    </row>
    <row r="504" spans="1:7" x14ac:dyDescent="0.25">
      <c r="A504" s="9" t="s">
        <v>732</v>
      </c>
      <c r="B504" s="9" t="s">
        <v>16</v>
      </c>
      <c r="C504" s="9" t="s">
        <v>38</v>
      </c>
      <c r="D504" s="15" t="s">
        <v>733</v>
      </c>
      <c r="E504" s="22">
        <v>1.3</v>
      </c>
      <c r="F504" s="22">
        <v>2.76</v>
      </c>
      <c r="G504" s="23">
        <f>ROUND(E504*F504,2)</f>
        <v>3.59</v>
      </c>
    </row>
    <row r="505" spans="1:7" ht="112.5" x14ac:dyDescent="0.25">
      <c r="A505" s="7"/>
      <c r="B505" s="7"/>
      <c r="C505" s="7"/>
      <c r="D505" s="10" t="s">
        <v>734</v>
      </c>
      <c r="E505" s="22"/>
      <c r="F505" s="22"/>
      <c r="G505" s="22"/>
    </row>
    <row r="506" spans="1:7" x14ac:dyDescent="0.25">
      <c r="A506" s="7"/>
      <c r="B506" s="7"/>
      <c r="C506" s="7"/>
      <c r="D506" s="16" t="s">
        <v>735</v>
      </c>
      <c r="E506" s="22">
        <v>1</v>
      </c>
      <c r="F506" s="21">
        <f>G462+G464+G466+G468+G470+G472+G474+G476+G478+G480+G482+G484+G486+G488+G490+G492+G494+G496+G498+G500+G502+G504</f>
        <v>34986.409999999996</v>
      </c>
      <c r="G506" s="21">
        <f>ROUND(F506*E506,2)</f>
        <v>34986.410000000003</v>
      </c>
    </row>
    <row r="507" spans="1:7" ht="0.95" customHeight="1" x14ac:dyDescent="0.25">
      <c r="A507" s="11"/>
      <c r="B507" s="11"/>
      <c r="C507" s="11"/>
      <c r="D507" s="17"/>
      <c r="E507" s="24"/>
      <c r="F507" s="24"/>
      <c r="G507" s="24"/>
    </row>
    <row r="508" spans="1:7" x14ac:dyDescent="0.25">
      <c r="A508" s="8" t="s">
        <v>736</v>
      </c>
      <c r="B508" s="8" t="s">
        <v>11</v>
      </c>
      <c r="C508" s="8" t="s">
        <v>0</v>
      </c>
      <c r="D508" s="14" t="s">
        <v>737</v>
      </c>
      <c r="E508" s="21">
        <f>E540</f>
        <v>1</v>
      </c>
      <c r="F508" s="21">
        <f>F540</f>
        <v>11207.3</v>
      </c>
      <c r="G508" s="21">
        <f>G540</f>
        <v>11207.3</v>
      </c>
    </row>
    <row r="509" spans="1:7" ht="112.5" x14ac:dyDescent="0.25">
      <c r="A509" s="7"/>
      <c r="B509" s="7"/>
      <c r="C509" s="7"/>
      <c r="D509" s="10" t="s">
        <v>738</v>
      </c>
      <c r="E509" s="22"/>
      <c r="F509" s="22"/>
      <c r="G509" s="22"/>
    </row>
    <row r="510" spans="1:7" x14ac:dyDescent="0.25">
      <c r="A510" s="9" t="s">
        <v>739</v>
      </c>
      <c r="B510" s="9" t="s">
        <v>16</v>
      </c>
      <c r="C510" s="9" t="s">
        <v>42</v>
      </c>
      <c r="D510" s="15" t="s">
        <v>740</v>
      </c>
      <c r="E510" s="22">
        <v>1</v>
      </c>
      <c r="F510" s="22">
        <v>196.22</v>
      </c>
      <c r="G510" s="23">
        <f>ROUND(E510*F510,2)</f>
        <v>196.22</v>
      </c>
    </row>
    <row r="511" spans="1:7" ht="112.5" x14ac:dyDescent="0.25">
      <c r="A511" s="7"/>
      <c r="B511" s="7"/>
      <c r="C511" s="7"/>
      <c r="D511" s="10" t="s">
        <v>741</v>
      </c>
      <c r="E511" s="22"/>
      <c r="F511" s="22"/>
      <c r="G511" s="22"/>
    </row>
    <row r="512" spans="1:7" x14ac:dyDescent="0.25">
      <c r="A512" s="9" t="s">
        <v>742</v>
      </c>
      <c r="B512" s="9" t="s">
        <v>16</v>
      </c>
      <c r="C512" s="9" t="s">
        <v>42</v>
      </c>
      <c r="D512" s="15" t="s">
        <v>743</v>
      </c>
      <c r="E512" s="22">
        <v>40</v>
      </c>
      <c r="F512" s="22">
        <v>33.32</v>
      </c>
      <c r="G512" s="23">
        <f>ROUND(E512*F512,2)</f>
        <v>1332.8</v>
      </c>
    </row>
    <row r="513" spans="1:7" ht="112.5" x14ac:dyDescent="0.25">
      <c r="A513" s="7"/>
      <c r="B513" s="7"/>
      <c r="C513" s="7"/>
      <c r="D513" s="10" t="s">
        <v>744</v>
      </c>
      <c r="E513" s="22"/>
      <c r="F513" s="22"/>
      <c r="G513" s="22"/>
    </row>
    <row r="514" spans="1:7" ht="22.5" x14ac:dyDescent="0.25">
      <c r="A514" s="9" t="s">
        <v>745</v>
      </c>
      <c r="B514" s="9" t="s">
        <v>16</v>
      </c>
      <c r="C514" s="9" t="s">
        <v>42</v>
      </c>
      <c r="D514" s="15" t="s">
        <v>746</v>
      </c>
      <c r="E514" s="22">
        <v>1</v>
      </c>
      <c r="F514" s="22">
        <v>45</v>
      </c>
      <c r="G514" s="23">
        <f>ROUND(E514*F514,2)</f>
        <v>45</v>
      </c>
    </row>
    <row r="515" spans="1:7" ht="33.75" x14ac:dyDescent="0.25">
      <c r="A515" s="7"/>
      <c r="B515" s="7"/>
      <c r="C515" s="7"/>
      <c r="D515" s="10" t="s">
        <v>747</v>
      </c>
      <c r="E515" s="22"/>
      <c r="F515" s="22"/>
      <c r="G515" s="22"/>
    </row>
    <row r="516" spans="1:7" x14ac:dyDescent="0.25">
      <c r="A516" s="9" t="s">
        <v>748</v>
      </c>
      <c r="B516" s="9" t="s">
        <v>16</v>
      </c>
      <c r="C516" s="9" t="s">
        <v>42</v>
      </c>
      <c r="D516" s="15" t="s">
        <v>749</v>
      </c>
      <c r="E516" s="22">
        <v>54</v>
      </c>
      <c r="F516" s="22">
        <v>34.49</v>
      </c>
      <c r="G516" s="23">
        <f>ROUND(E516*F516,2)</f>
        <v>1862.46</v>
      </c>
    </row>
    <row r="517" spans="1:7" ht="101.25" x14ac:dyDescent="0.25">
      <c r="A517" s="7"/>
      <c r="B517" s="7"/>
      <c r="C517" s="7"/>
      <c r="D517" s="10" t="s">
        <v>750</v>
      </c>
      <c r="E517" s="22"/>
      <c r="F517" s="22"/>
      <c r="G517" s="22"/>
    </row>
    <row r="518" spans="1:7" x14ac:dyDescent="0.25">
      <c r="A518" s="9" t="s">
        <v>751</v>
      </c>
      <c r="B518" s="9" t="s">
        <v>16</v>
      </c>
      <c r="C518" s="9" t="s">
        <v>42</v>
      </c>
      <c r="D518" s="15" t="s">
        <v>752</v>
      </c>
      <c r="E518" s="22">
        <v>28</v>
      </c>
      <c r="F518" s="22">
        <v>31.86</v>
      </c>
      <c r="G518" s="23">
        <f>ROUND(E518*F518,2)</f>
        <v>892.08</v>
      </c>
    </row>
    <row r="519" spans="1:7" ht="135" x14ac:dyDescent="0.25">
      <c r="A519" s="7"/>
      <c r="B519" s="7"/>
      <c r="C519" s="7"/>
      <c r="D519" s="10" t="s">
        <v>753</v>
      </c>
      <c r="E519" s="22"/>
      <c r="F519" s="22"/>
      <c r="G519" s="22"/>
    </row>
    <row r="520" spans="1:7" x14ac:dyDescent="0.25">
      <c r="A520" s="9" t="s">
        <v>754</v>
      </c>
      <c r="B520" s="9" t="s">
        <v>16</v>
      </c>
      <c r="C520" s="9" t="s">
        <v>42</v>
      </c>
      <c r="D520" s="15" t="s">
        <v>755</v>
      </c>
      <c r="E520" s="22">
        <v>8</v>
      </c>
      <c r="F520" s="22">
        <v>38.17</v>
      </c>
      <c r="G520" s="23">
        <f>ROUND(E520*F520,2)</f>
        <v>305.36</v>
      </c>
    </row>
    <row r="521" spans="1:7" ht="112.5" x14ac:dyDescent="0.25">
      <c r="A521" s="7"/>
      <c r="B521" s="7"/>
      <c r="C521" s="7"/>
      <c r="D521" s="10" t="s">
        <v>756</v>
      </c>
      <c r="E521" s="22"/>
      <c r="F521" s="22"/>
      <c r="G521" s="22"/>
    </row>
    <row r="522" spans="1:7" x14ac:dyDescent="0.25">
      <c r="A522" s="9" t="s">
        <v>757</v>
      </c>
      <c r="B522" s="9" t="s">
        <v>16</v>
      </c>
      <c r="C522" s="9" t="s">
        <v>42</v>
      </c>
      <c r="D522" s="15" t="s">
        <v>758</v>
      </c>
      <c r="E522" s="22">
        <v>26</v>
      </c>
      <c r="F522" s="22">
        <v>35.32</v>
      </c>
      <c r="G522" s="23">
        <f>ROUND(E522*F522,2)</f>
        <v>918.32</v>
      </c>
    </row>
    <row r="523" spans="1:7" ht="123.75" x14ac:dyDescent="0.25">
      <c r="A523" s="7"/>
      <c r="B523" s="7"/>
      <c r="C523" s="7"/>
      <c r="D523" s="10" t="s">
        <v>759</v>
      </c>
      <c r="E523" s="22"/>
      <c r="F523" s="22"/>
      <c r="G523" s="22"/>
    </row>
    <row r="524" spans="1:7" x14ac:dyDescent="0.25">
      <c r="A524" s="9" t="s">
        <v>760</v>
      </c>
      <c r="B524" s="9" t="s">
        <v>16</v>
      </c>
      <c r="C524" s="9" t="s">
        <v>42</v>
      </c>
      <c r="D524" s="15" t="s">
        <v>761</v>
      </c>
      <c r="E524" s="22">
        <v>12</v>
      </c>
      <c r="F524" s="22">
        <v>31.09</v>
      </c>
      <c r="G524" s="23">
        <f>ROUND(E524*F524,2)</f>
        <v>373.08</v>
      </c>
    </row>
    <row r="525" spans="1:7" ht="123.75" x14ac:dyDescent="0.25">
      <c r="A525" s="7"/>
      <c r="B525" s="7"/>
      <c r="C525" s="7"/>
      <c r="D525" s="10" t="s">
        <v>762</v>
      </c>
      <c r="E525" s="22"/>
      <c r="F525" s="22"/>
      <c r="G525" s="22"/>
    </row>
    <row r="526" spans="1:7" x14ac:dyDescent="0.25">
      <c r="A526" s="9" t="s">
        <v>763</v>
      </c>
      <c r="B526" s="9" t="s">
        <v>16</v>
      </c>
      <c r="C526" s="9" t="s">
        <v>42</v>
      </c>
      <c r="D526" s="15" t="s">
        <v>764</v>
      </c>
      <c r="E526" s="22">
        <v>34</v>
      </c>
      <c r="F526" s="22">
        <v>38.83</v>
      </c>
      <c r="G526" s="23">
        <f>ROUND(E526*F526,2)</f>
        <v>1320.22</v>
      </c>
    </row>
    <row r="527" spans="1:7" ht="123.75" x14ac:dyDescent="0.25">
      <c r="A527" s="7"/>
      <c r="B527" s="7"/>
      <c r="C527" s="7"/>
      <c r="D527" s="10" t="s">
        <v>765</v>
      </c>
      <c r="E527" s="22"/>
      <c r="F527" s="22"/>
      <c r="G527" s="22"/>
    </row>
    <row r="528" spans="1:7" x14ac:dyDescent="0.25">
      <c r="A528" s="9" t="s">
        <v>766</v>
      </c>
      <c r="B528" s="9" t="s">
        <v>16</v>
      </c>
      <c r="C528" s="9" t="s">
        <v>42</v>
      </c>
      <c r="D528" s="15" t="s">
        <v>767</v>
      </c>
      <c r="E528" s="22">
        <v>5</v>
      </c>
      <c r="F528" s="22">
        <v>41.59</v>
      </c>
      <c r="G528" s="23">
        <f>ROUND(E528*F528,2)</f>
        <v>207.95</v>
      </c>
    </row>
    <row r="529" spans="1:7" ht="123.75" x14ac:dyDescent="0.25">
      <c r="A529" s="7"/>
      <c r="B529" s="7"/>
      <c r="C529" s="7"/>
      <c r="D529" s="10" t="s">
        <v>768</v>
      </c>
      <c r="E529" s="22"/>
      <c r="F529" s="22"/>
      <c r="G529" s="22"/>
    </row>
    <row r="530" spans="1:7" x14ac:dyDescent="0.25">
      <c r="A530" s="9" t="s">
        <v>769</v>
      </c>
      <c r="B530" s="9" t="s">
        <v>16</v>
      </c>
      <c r="C530" s="9" t="s">
        <v>42</v>
      </c>
      <c r="D530" s="15" t="s">
        <v>770</v>
      </c>
      <c r="E530" s="22">
        <v>10</v>
      </c>
      <c r="F530" s="22">
        <v>31.09</v>
      </c>
      <c r="G530" s="23">
        <f>ROUND(E530*F530,2)</f>
        <v>310.89999999999998</v>
      </c>
    </row>
    <row r="531" spans="1:7" ht="123.75" x14ac:dyDescent="0.25">
      <c r="A531" s="7"/>
      <c r="B531" s="7"/>
      <c r="C531" s="7"/>
      <c r="D531" s="10" t="s">
        <v>771</v>
      </c>
      <c r="E531" s="22"/>
      <c r="F531" s="22"/>
      <c r="G531" s="22"/>
    </row>
    <row r="532" spans="1:7" x14ac:dyDescent="0.25">
      <c r="A532" s="9" t="s">
        <v>772</v>
      </c>
      <c r="B532" s="9" t="s">
        <v>16</v>
      </c>
      <c r="C532" s="9" t="s">
        <v>42</v>
      </c>
      <c r="D532" s="15" t="s">
        <v>773</v>
      </c>
      <c r="E532" s="22">
        <v>10</v>
      </c>
      <c r="F532" s="22">
        <v>38.83</v>
      </c>
      <c r="G532" s="23">
        <f>ROUND(E532*F532,2)</f>
        <v>388.3</v>
      </c>
    </row>
    <row r="533" spans="1:7" ht="123.75" x14ac:dyDescent="0.25">
      <c r="A533" s="7"/>
      <c r="B533" s="7"/>
      <c r="C533" s="7"/>
      <c r="D533" s="10" t="s">
        <v>774</v>
      </c>
      <c r="E533" s="22"/>
      <c r="F533" s="22"/>
      <c r="G533" s="22"/>
    </row>
    <row r="534" spans="1:7" x14ac:dyDescent="0.25">
      <c r="A534" s="9" t="s">
        <v>775</v>
      </c>
      <c r="B534" s="9" t="s">
        <v>16</v>
      </c>
      <c r="C534" s="9" t="s">
        <v>42</v>
      </c>
      <c r="D534" s="15" t="s">
        <v>776</v>
      </c>
      <c r="E534" s="22">
        <v>8</v>
      </c>
      <c r="F534" s="22">
        <v>25</v>
      </c>
      <c r="G534" s="23">
        <f>ROUND(E534*F534,2)</f>
        <v>200</v>
      </c>
    </row>
    <row r="535" spans="1:7" ht="67.5" x14ac:dyDescent="0.25">
      <c r="A535" s="7"/>
      <c r="B535" s="7"/>
      <c r="C535" s="7"/>
      <c r="D535" s="10" t="s">
        <v>777</v>
      </c>
      <c r="E535" s="22"/>
      <c r="F535" s="22"/>
      <c r="G535" s="22"/>
    </row>
    <row r="536" spans="1:7" x14ac:dyDescent="0.25">
      <c r="A536" s="9" t="s">
        <v>778</v>
      </c>
      <c r="B536" s="9" t="s">
        <v>16</v>
      </c>
      <c r="C536" s="9" t="s">
        <v>42</v>
      </c>
      <c r="D536" s="15" t="s">
        <v>779</v>
      </c>
      <c r="E536" s="22">
        <v>4</v>
      </c>
      <c r="F536" s="22">
        <v>24.59</v>
      </c>
      <c r="G536" s="23">
        <f>ROUND(E536*F536,2)</f>
        <v>98.36</v>
      </c>
    </row>
    <row r="537" spans="1:7" ht="90" x14ac:dyDescent="0.25">
      <c r="A537" s="7"/>
      <c r="B537" s="7"/>
      <c r="C537" s="7"/>
      <c r="D537" s="10" t="s">
        <v>780</v>
      </c>
      <c r="E537" s="22"/>
      <c r="F537" s="22"/>
      <c r="G537" s="22"/>
    </row>
    <row r="538" spans="1:7" x14ac:dyDescent="0.25">
      <c r="A538" s="9" t="s">
        <v>781</v>
      </c>
      <c r="B538" s="9" t="s">
        <v>16</v>
      </c>
      <c r="C538" s="9" t="s">
        <v>38</v>
      </c>
      <c r="D538" s="15" t="s">
        <v>782</v>
      </c>
      <c r="E538" s="22">
        <v>73.5</v>
      </c>
      <c r="F538" s="22">
        <v>37.5</v>
      </c>
      <c r="G538" s="23">
        <f>ROUND(E538*F538,2)</f>
        <v>2756.25</v>
      </c>
    </row>
    <row r="539" spans="1:7" ht="112.5" x14ac:dyDescent="0.25">
      <c r="A539" s="7"/>
      <c r="B539" s="7"/>
      <c r="C539" s="7"/>
      <c r="D539" s="10" t="s">
        <v>783</v>
      </c>
      <c r="E539" s="22"/>
      <c r="F539" s="22"/>
      <c r="G539" s="22"/>
    </row>
    <row r="540" spans="1:7" x14ac:dyDescent="0.25">
      <c r="A540" s="7"/>
      <c r="B540" s="7"/>
      <c r="C540" s="7"/>
      <c r="D540" s="16" t="s">
        <v>784</v>
      </c>
      <c r="E540" s="22">
        <v>1</v>
      </c>
      <c r="F540" s="21">
        <f>G510+G512+G514+G516+G518+G520+G522+G524+G526+G528+G530+G532+G534+G536+G538</f>
        <v>11207.3</v>
      </c>
      <c r="G540" s="21">
        <f>ROUND(F540*E540,2)</f>
        <v>11207.3</v>
      </c>
    </row>
    <row r="541" spans="1:7" ht="0.95" customHeight="1" x14ac:dyDescent="0.25">
      <c r="A541" s="11"/>
      <c r="B541" s="11"/>
      <c r="C541" s="11"/>
      <c r="D541" s="17"/>
      <c r="E541" s="24"/>
      <c r="F541" s="24"/>
      <c r="G541" s="24"/>
    </row>
    <row r="542" spans="1:7" x14ac:dyDescent="0.25">
      <c r="A542" s="8" t="s">
        <v>785</v>
      </c>
      <c r="B542" s="8" t="s">
        <v>11</v>
      </c>
      <c r="C542" s="8" t="s">
        <v>0</v>
      </c>
      <c r="D542" s="14" t="s">
        <v>786</v>
      </c>
      <c r="E542" s="21">
        <f>E559</f>
        <v>1</v>
      </c>
      <c r="F542" s="21">
        <f>F559</f>
        <v>2188.5500000000002</v>
      </c>
      <c r="G542" s="21">
        <f>G559</f>
        <v>2188.5500000000002</v>
      </c>
    </row>
    <row r="543" spans="1:7" x14ac:dyDescent="0.25">
      <c r="A543" s="9" t="s">
        <v>787</v>
      </c>
      <c r="B543" s="9" t="s">
        <v>16</v>
      </c>
      <c r="C543" s="9" t="s">
        <v>175</v>
      </c>
      <c r="D543" s="15" t="s">
        <v>788</v>
      </c>
      <c r="E543" s="22">
        <v>1</v>
      </c>
      <c r="F543" s="22">
        <v>252.64</v>
      </c>
      <c r="G543" s="23">
        <f>ROUND(E543*F543,2)</f>
        <v>252.64</v>
      </c>
    </row>
    <row r="544" spans="1:7" ht="78.75" x14ac:dyDescent="0.25">
      <c r="A544" s="7"/>
      <c r="B544" s="7"/>
      <c r="C544" s="7"/>
      <c r="D544" s="10" t="s">
        <v>789</v>
      </c>
      <c r="E544" s="22"/>
      <c r="F544" s="22"/>
      <c r="G544" s="22"/>
    </row>
    <row r="545" spans="1:7" x14ac:dyDescent="0.25">
      <c r="A545" s="9" t="s">
        <v>790</v>
      </c>
      <c r="B545" s="9" t="s">
        <v>16</v>
      </c>
      <c r="C545" s="9" t="s">
        <v>38</v>
      </c>
      <c r="D545" s="15" t="s">
        <v>791</v>
      </c>
      <c r="E545" s="22">
        <v>569.70000000000005</v>
      </c>
      <c r="F545" s="22">
        <v>1.41</v>
      </c>
      <c r="G545" s="23">
        <f>ROUND(E545*F545,2)</f>
        <v>803.28</v>
      </c>
    </row>
    <row r="546" spans="1:7" ht="135" x14ac:dyDescent="0.25">
      <c r="A546" s="7"/>
      <c r="B546" s="7"/>
      <c r="C546" s="7"/>
      <c r="D546" s="10" t="s">
        <v>792</v>
      </c>
      <c r="E546" s="22"/>
      <c r="F546" s="22"/>
      <c r="G546" s="22"/>
    </row>
    <row r="547" spans="1:7" x14ac:dyDescent="0.25">
      <c r="A547" s="9" t="s">
        <v>793</v>
      </c>
      <c r="B547" s="9" t="s">
        <v>16</v>
      </c>
      <c r="C547" s="9" t="s">
        <v>42</v>
      </c>
      <c r="D547" s="15" t="s">
        <v>794</v>
      </c>
      <c r="E547" s="22">
        <v>1</v>
      </c>
      <c r="F547" s="22">
        <v>638.27</v>
      </c>
      <c r="G547" s="23">
        <f>ROUND(E547*F547,2)</f>
        <v>638.27</v>
      </c>
    </row>
    <row r="548" spans="1:7" ht="180" x14ac:dyDescent="0.25">
      <c r="A548" s="7"/>
      <c r="B548" s="7"/>
      <c r="C548" s="7"/>
      <c r="D548" s="10" t="s">
        <v>795</v>
      </c>
      <c r="E548" s="22"/>
      <c r="F548" s="22"/>
      <c r="G548" s="22"/>
    </row>
    <row r="549" spans="1:7" x14ac:dyDescent="0.25">
      <c r="A549" s="9" t="s">
        <v>796</v>
      </c>
      <c r="B549" s="9" t="s">
        <v>16</v>
      </c>
      <c r="C549" s="9" t="s">
        <v>42</v>
      </c>
      <c r="D549" s="15" t="s">
        <v>797</v>
      </c>
      <c r="E549" s="22">
        <v>1</v>
      </c>
      <c r="F549" s="22">
        <v>110.98</v>
      </c>
      <c r="G549" s="23">
        <f>ROUND(E549*F549,2)</f>
        <v>110.98</v>
      </c>
    </row>
    <row r="550" spans="1:7" ht="33.75" x14ac:dyDescent="0.25">
      <c r="A550" s="7"/>
      <c r="B550" s="7"/>
      <c r="C550" s="7"/>
      <c r="D550" s="10" t="s">
        <v>798</v>
      </c>
      <c r="E550" s="22"/>
      <c r="F550" s="22"/>
      <c r="G550" s="22"/>
    </row>
    <row r="551" spans="1:7" x14ac:dyDescent="0.25">
      <c r="A551" s="9" t="s">
        <v>799</v>
      </c>
      <c r="B551" s="9" t="s">
        <v>16</v>
      </c>
      <c r="C551" s="9" t="s">
        <v>42</v>
      </c>
      <c r="D551" s="15" t="s">
        <v>800</v>
      </c>
      <c r="E551" s="22">
        <v>1</v>
      </c>
      <c r="F551" s="22">
        <v>123</v>
      </c>
      <c r="G551" s="23">
        <f>ROUND(E551*F551,2)</f>
        <v>123</v>
      </c>
    </row>
    <row r="552" spans="1:7" ht="33.75" x14ac:dyDescent="0.25">
      <c r="A552" s="7"/>
      <c r="B552" s="7"/>
      <c r="C552" s="7"/>
      <c r="D552" s="10" t="s">
        <v>801</v>
      </c>
      <c r="E552" s="22"/>
      <c r="F552" s="22"/>
      <c r="G552" s="22"/>
    </row>
    <row r="553" spans="1:7" x14ac:dyDescent="0.25">
      <c r="A553" s="9" t="s">
        <v>802</v>
      </c>
      <c r="B553" s="9" t="s">
        <v>16</v>
      </c>
      <c r="C553" s="9" t="s">
        <v>42</v>
      </c>
      <c r="D553" s="15" t="s">
        <v>803</v>
      </c>
      <c r="E553" s="22">
        <v>1</v>
      </c>
      <c r="F553" s="22">
        <v>80.38</v>
      </c>
      <c r="G553" s="23">
        <f>ROUND(E553*F553,2)</f>
        <v>80.38</v>
      </c>
    </row>
    <row r="554" spans="1:7" ht="67.5" x14ac:dyDescent="0.25">
      <c r="A554" s="7"/>
      <c r="B554" s="7"/>
      <c r="C554" s="7"/>
      <c r="D554" s="10" t="s">
        <v>804</v>
      </c>
      <c r="E554" s="22"/>
      <c r="F554" s="22"/>
      <c r="G554" s="22"/>
    </row>
    <row r="555" spans="1:7" ht="22.5" x14ac:dyDescent="0.25">
      <c r="A555" s="9" t="s">
        <v>805</v>
      </c>
      <c r="B555" s="9" t="s">
        <v>16</v>
      </c>
      <c r="C555" s="9" t="s">
        <v>42</v>
      </c>
      <c r="D555" s="15" t="s">
        <v>806</v>
      </c>
      <c r="E555" s="22">
        <v>1</v>
      </c>
      <c r="F555" s="22">
        <v>120</v>
      </c>
      <c r="G555" s="23">
        <f>ROUND(E555*F555,2)</f>
        <v>120</v>
      </c>
    </row>
    <row r="556" spans="1:7" ht="67.5" x14ac:dyDescent="0.25">
      <c r="A556" s="7"/>
      <c r="B556" s="7"/>
      <c r="C556" s="7"/>
      <c r="D556" s="10" t="s">
        <v>807</v>
      </c>
      <c r="E556" s="22"/>
      <c r="F556" s="22"/>
      <c r="G556" s="22"/>
    </row>
    <row r="557" spans="1:7" x14ac:dyDescent="0.25">
      <c r="A557" s="9" t="s">
        <v>808</v>
      </c>
      <c r="B557" s="9" t="s">
        <v>16</v>
      </c>
      <c r="C557" s="9" t="s">
        <v>42</v>
      </c>
      <c r="D557" s="15" t="s">
        <v>809</v>
      </c>
      <c r="E557" s="22">
        <v>2</v>
      </c>
      <c r="F557" s="22">
        <v>30</v>
      </c>
      <c r="G557" s="23">
        <f>ROUND(E557*F557,2)</f>
        <v>60</v>
      </c>
    </row>
    <row r="558" spans="1:7" ht="78.75" x14ac:dyDescent="0.25">
      <c r="A558" s="7"/>
      <c r="B558" s="7"/>
      <c r="C558" s="7"/>
      <c r="D558" s="10" t="s">
        <v>810</v>
      </c>
      <c r="E558" s="22"/>
      <c r="F558" s="22"/>
      <c r="G558" s="22"/>
    </row>
    <row r="559" spans="1:7" x14ac:dyDescent="0.25">
      <c r="A559" s="7"/>
      <c r="B559" s="7"/>
      <c r="C559" s="7"/>
      <c r="D559" s="16" t="s">
        <v>811</v>
      </c>
      <c r="E559" s="22">
        <v>1</v>
      </c>
      <c r="F559" s="21">
        <f>G543+G545+G547+G549+G551+G553+G555+G557</f>
        <v>2188.5500000000002</v>
      </c>
      <c r="G559" s="21">
        <f>ROUND(F559*E559,2)</f>
        <v>2188.5500000000002</v>
      </c>
    </row>
    <row r="560" spans="1:7" ht="0.95" customHeight="1" x14ac:dyDescent="0.25">
      <c r="A560" s="11"/>
      <c r="B560" s="11"/>
      <c r="C560" s="11"/>
      <c r="D560" s="17"/>
      <c r="E560" s="24"/>
      <c r="F560" s="24"/>
      <c r="G560" s="24"/>
    </row>
    <row r="561" spans="1:7" x14ac:dyDescent="0.25">
      <c r="A561" s="8" t="s">
        <v>812</v>
      </c>
      <c r="B561" s="8" t="s">
        <v>11</v>
      </c>
      <c r="C561" s="8" t="s">
        <v>0</v>
      </c>
      <c r="D561" s="14" t="s">
        <v>813</v>
      </c>
      <c r="E561" s="21">
        <f>E574</f>
        <v>1</v>
      </c>
      <c r="F561" s="21">
        <f>F574</f>
        <v>3891.6</v>
      </c>
      <c r="G561" s="21">
        <f>G574</f>
        <v>3891.6</v>
      </c>
    </row>
    <row r="562" spans="1:7" ht="22.5" x14ac:dyDescent="0.25">
      <c r="A562" s="9" t="s">
        <v>814</v>
      </c>
      <c r="B562" s="9" t="s">
        <v>16</v>
      </c>
      <c r="C562" s="9" t="s">
        <v>38</v>
      </c>
      <c r="D562" s="15" t="s">
        <v>815</v>
      </c>
      <c r="E562" s="22">
        <v>650</v>
      </c>
      <c r="F562" s="22">
        <v>2.3199999999999998</v>
      </c>
      <c r="G562" s="23">
        <f>ROUND(E562*F562,2)</f>
        <v>1508</v>
      </c>
    </row>
    <row r="563" spans="1:7" ht="45" x14ac:dyDescent="0.25">
      <c r="A563" s="7"/>
      <c r="B563" s="7"/>
      <c r="C563" s="7"/>
      <c r="D563" s="10" t="s">
        <v>816</v>
      </c>
      <c r="E563" s="22"/>
      <c r="F563" s="22"/>
      <c r="G563" s="22"/>
    </row>
    <row r="564" spans="1:7" ht="22.5" x14ac:dyDescent="0.25">
      <c r="A564" s="9" t="s">
        <v>817</v>
      </c>
      <c r="B564" s="9" t="s">
        <v>16</v>
      </c>
      <c r="C564" s="9" t="s">
        <v>38</v>
      </c>
      <c r="D564" s="15" t="s">
        <v>818</v>
      </c>
      <c r="E564" s="22">
        <v>150</v>
      </c>
      <c r="F564" s="22">
        <v>3.73</v>
      </c>
      <c r="G564" s="23">
        <f>ROUND(E564*F564,2)</f>
        <v>559.5</v>
      </c>
    </row>
    <row r="565" spans="1:7" ht="56.25" x14ac:dyDescent="0.25">
      <c r="A565" s="7"/>
      <c r="B565" s="7"/>
      <c r="C565" s="7"/>
      <c r="D565" s="10" t="s">
        <v>819</v>
      </c>
      <c r="E565" s="22"/>
      <c r="F565" s="22"/>
      <c r="G565" s="22"/>
    </row>
    <row r="566" spans="1:7" x14ac:dyDescent="0.25">
      <c r="A566" s="9" t="s">
        <v>820</v>
      </c>
      <c r="B566" s="9" t="s">
        <v>16</v>
      </c>
      <c r="C566" s="9" t="s">
        <v>38</v>
      </c>
      <c r="D566" s="15" t="s">
        <v>821</v>
      </c>
      <c r="E566" s="22">
        <v>450</v>
      </c>
      <c r="F566" s="22">
        <v>1.26</v>
      </c>
      <c r="G566" s="23">
        <f>ROUND(E566*F566,2)</f>
        <v>567</v>
      </c>
    </row>
    <row r="567" spans="1:7" ht="33.75" x14ac:dyDescent="0.25">
      <c r="A567" s="7"/>
      <c r="B567" s="7"/>
      <c r="C567" s="7"/>
      <c r="D567" s="10" t="s">
        <v>822</v>
      </c>
      <c r="E567" s="22"/>
      <c r="F567" s="22"/>
      <c r="G567" s="22"/>
    </row>
    <row r="568" spans="1:7" x14ac:dyDescent="0.25">
      <c r="A568" s="9" t="s">
        <v>823</v>
      </c>
      <c r="B568" s="9" t="s">
        <v>16</v>
      </c>
      <c r="C568" s="9" t="s">
        <v>38</v>
      </c>
      <c r="D568" s="15" t="s">
        <v>824</v>
      </c>
      <c r="E568" s="22">
        <v>520</v>
      </c>
      <c r="F568" s="22">
        <v>1.03</v>
      </c>
      <c r="G568" s="23">
        <f>ROUND(E568*F568,2)</f>
        <v>535.6</v>
      </c>
    </row>
    <row r="569" spans="1:7" ht="45" x14ac:dyDescent="0.25">
      <c r="A569" s="7"/>
      <c r="B569" s="7"/>
      <c r="C569" s="7"/>
      <c r="D569" s="10" t="s">
        <v>825</v>
      </c>
      <c r="E569" s="22"/>
      <c r="F569" s="22"/>
      <c r="G569" s="22"/>
    </row>
    <row r="570" spans="1:7" x14ac:dyDescent="0.25">
      <c r="A570" s="9" t="s">
        <v>826</v>
      </c>
      <c r="B570" s="9" t="s">
        <v>16</v>
      </c>
      <c r="C570" s="9" t="s">
        <v>38</v>
      </c>
      <c r="D570" s="15" t="s">
        <v>827</v>
      </c>
      <c r="E570" s="22">
        <v>250</v>
      </c>
      <c r="F570" s="22">
        <v>1.23</v>
      </c>
      <c r="G570" s="23">
        <f>ROUND(E570*F570,2)</f>
        <v>307.5</v>
      </c>
    </row>
    <row r="571" spans="1:7" ht="45" x14ac:dyDescent="0.25">
      <c r="A571" s="7"/>
      <c r="B571" s="7"/>
      <c r="C571" s="7"/>
      <c r="D571" s="10" t="s">
        <v>828</v>
      </c>
      <c r="E571" s="22"/>
      <c r="F571" s="22"/>
      <c r="G571" s="22"/>
    </row>
    <row r="572" spans="1:7" x14ac:dyDescent="0.25">
      <c r="A572" s="9" t="s">
        <v>829</v>
      </c>
      <c r="B572" s="9" t="s">
        <v>16</v>
      </c>
      <c r="C572" s="9" t="s">
        <v>38</v>
      </c>
      <c r="D572" s="15" t="s">
        <v>830</v>
      </c>
      <c r="E572" s="22">
        <v>150</v>
      </c>
      <c r="F572" s="22">
        <v>2.76</v>
      </c>
      <c r="G572" s="23">
        <f>ROUND(E572*F572,2)</f>
        <v>414</v>
      </c>
    </row>
    <row r="573" spans="1:7" ht="112.5" x14ac:dyDescent="0.25">
      <c r="A573" s="7"/>
      <c r="B573" s="7"/>
      <c r="C573" s="7"/>
      <c r="D573" s="10" t="s">
        <v>831</v>
      </c>
      <c r="E573" s="22"/>
      <c r="F573" s="22"/>
      <c r="G573" s="22"/>
    </row>
    <row r="574" spans="1:7" x14ac:dyDescent="0.25">
      <c r="A574" s="7"/>
      <c r="B574" s="7"/>
      <c r="C574" s="7"/>
      <c r="D574" s="16" t="s">
        <v>832</v>
      </c>
      <c r="E574" s="22">
        <v>1</v>
      </c>
      <c r="F574" s="21">
        <f>G562+G564+G566+G568+G570+G572</f>
        <v>3891.6</v>
      </c>
      <c r="G574" s="21">
        <f>ROUND(F574*E574,2)</f>
        <v>3891.6</v>
      </c>
    </row>
    <row r="575" spans="1:7" ht="0.95" customHeight="1" x14ac:dyDescent="0.25">
      <c r="A575" s="11"/>
      <c r="B575" s="11"/>
      <c r="C575" s="11"/>
      <c r="D575" s="17"/>
      <c r="E575" s="24"/>
      <c r="F575" s="24"/>
      <c r="G575" s="24"/>
    </row>
    <row r="576" spans="1:7" x14ac:dyDescent="0.25">
      <c r="A576" s="7"/>
      <c r="B576" s="7"/>
      <c r="C576" s="7"/>
      <c r="D576" s="16" t="s">
        <v>833</v>
      </c>
      <c r="E576" s="22">
        <v>1</v>
      </c>
      <c r="F576" s="21">
        <f>G506+G540+G559+G574</f>
        <v>52273.860000000008</v>
      </c>
      <c r="G576" s="21">
        <f>ROUND(F576*E576,2)</f>
        <v>52273.86</v>
      </c>
    </row>
    <row r="577" spans="1:7" ht="0.95" customHeight="1" x14ac:dyDescent="0.25">
      <c r="A577" s="11"/>
      <c r="B577" s="11"/>
      <c r="C577" s="11"/>
      <c r="D577" s="17"/>
      <c r="E577" s="24"/>
      <c r="F577" s="24"/>
      <c r="G577" s="24"/>
    </row>
    <row r="578" spans="1:7" x14ac:dyDescent="0.25">
      <c r="A578" s="6" t="s">
        <v>834</v>
      </c>
      <c r="B578" s="6" t="s">
        <v>11</v>
      </c>
      <c r="C578" s="6" t="s">
        <v>0</v>
      </c>
      <c r="D578" s="13" t="s">
        <v>835</v>
      </c>
      <c r="E578" s="21">
        <f>E656</f>
        <v>1</v>
      </c>
      <c r="F578" s="21">
        <f>F656</f>
        <v>144286.11000000002</v>
      </c>
      <c r="G578" s="21">
        <f>G656</f>
        <v>144286.10999999999</v>
      </c>
    </row>
    <row r="579" spans="1:7" x14ac:dyDescent="0.25">
      <c r="A579" s="8" t="s">
        <v>836</v>
      </c>
      <c r="B579" s="8" t="s">
        <v>11</v>
      </c>
      <c r="C579" s="8" t="s">
        <v>0</v>
      </c>
      <c r="D579" s="14" t="s">
        <v>837</v>
      </c>
      <c r="E579" s="21">
        <f>E614</f>
        <v>1</v>
      </c>
      <c r="F579" s="21">
        <f>F614</f>
        <v>94942.21</v>
      </c>
      <c r="G579" s="21">
        <f>G614</f>
        <v>94942.21</v>
      </c>
    </row>
    <row r="580" spans="1:7" x14ac:dyDescent="0.25">
      <c r="A580" s="9" t="s">
        <v>838</v>
      </c>
      <c r="B580" s="9" t="s">
        <v>16</v>
      </c>
      <c r="C580" s="9" t="s">
        <v>42</v>
      </c>
      <c r="D580" s="15" t="s">
        <v>839</v>
      </c>
      <c r="E580" s="22">
        <v>1</v>
      </c>
      <c r="F580" s="22">
        <v>633.28</v>
      </c>
      <c r="G580" s="23">
        <f>ROUND(E580*F580,2)</f>
        <v>633.28</v>
      </c>
    </row>
    <row r="581" spans="1:7" ht="101.25" x14ac:dyDescent="0.25">
      <c r="A581" s="7"/>
      <c r="B581" s="7"/>
      <c r="C581" s="7"/>
      <c r="D581" s="10" t="s">
        <v>840</v>
      </c>
      <c r="E581" s="22"/>
      <c r="F581" s="22"/>
      <c r="G581" s="22"/>
    </row>
    <row r="582" spans="1:7" x14ac:dyDescent="0.25">
      <c r="A582" s="9" t="s">
        <v>841</v>
      </c>
      <c r="B582" s="9" t="s">
        <v>16</v>
      </c>
      <c r="C582" s="9" t="s">
        <v>42</v>
      </c>
      <c r="D582" s="15" t="s">
        <v>842</v>
      </c>
      <c r="E582" s="22">
        <v>2</v>
      </c>
      <c r="F582" s="22">
        <v>932.58</v>
      </c>
      <c r="G582" s="23">
        <f>ROUND(E582*F582,2)</f>
        <v>1865.16</v>
      </c>
    </row>
    <row r="583" spans="1:7" ht="157.5" x14ac:dyDescent="0.25">
      <c r="A583" s="7"/>
      <c r="B583" s="7"/>
      <c r="C583" s="7"/>
      <c r="D583" s="10" t="s">
        <v>843</v>
      </c>
      <c r="E583" s="22"/>
      <c r="F583" s="22"/>
      <c r="G583" s="22"/>
    </row>
    <row r="584" spans="1:7" ht="22.5" x14ac:dyDescent="0.25">
      <c r="A584" s="9" t="s">
        <v>844</v>
      </c>
      <c r="B584" s="9" t="s">
        <v>16</v>
      </c>
      <c r="C584" s="9" t="s">
        <v>42</v>
      </c>
      <c r="D584" s="15" t="s">
        <v>845</v>
      </c>
      <c r="E584" s="22">
        <v>1</v>
      </c>
      <c r="F584" s="22">
        <v>518.24</v>
      </c>
      <c r="G584" s="23">
        <f>ROUND(E584*F584,2)</f>
        <v>518.24</v>
      </c>
    </row>
    <row r="585" spans="1:7" ht="360" x14ac:dyDescent="0.25">
      <c r="A585" s="7"/>
      <c r="B585" s="7"/>
      <c r="C585" s="7"/>
      <c r="D585" s="10" t="s">
        <v>846</v>
      </c>
      <c r="E585" s="22"/>
      <c r="F585" s="22"/>
      <c r="G585" s="22"/>
    </row>
    <row r="586" spans="1:7" ht="22.5" x14ac:dyDescent="0.25">
      <c r="A586" s="9" t="s">
        <v>847</v>
      </c>
      <c r="B586" s="9" t="s">
        <v>16</v>
      </c>
      <c r="C586" s="9" t="s">
        <v>42</v>
      </c>
      <c r="D586" s="15" t="s">
        <v>848</v>
      </c>
      <c r="E586" s="22">
        <v>2</v>
      </c>
      <c r="F586" s="22">
        <v>964.28</v>
      </c>
      <c r="G586" s="23">
        <f>ROUND(E586*F586,2)</f>
        <v>1928.56</v>
      </c>
    </row>
    <row r="587" spans="1:7" ht="326.25" x14ac:dyDescent="0.25">
      <c r="A587" s="7"/>
      <c r="B587" s="7"/>
      <c r="C587" s="7"/>
      <c r="D587" s="10" t="s">
        <v>849</v>
      </c>
      <c r="E587" s="22"/>
      <c r="F587" s="22"/>
      <c r="G587" s="22"/>
    </row>
    <row r="588" spans="1:7" x14ac:dyDescent="0.25">
      <c r="A588" s="9" t="s">
        <v>850</v>
      </c>
      <c r="B588" s="9" t="s">
        <v>16</v>
      </c>
      <c r="C588" s="9" t="s">
        <v>42</v>
      </c>
      <c r="D588" s="15" t="s">
        <v>851</v>
      </c>
      <c r="E588" s="22">
        <v>2</v>
      </c>
      <c r="F588" s="22">
        <v>5209.74</v>
      </c>
      <c r="G588" s="23">
        <f>ROUND(E588*F588,2)</f>
        <v>10419.48</v>
      </c>
    </row>
    <row r="589" spans="1:7" ht="292.5" x14ac:dyDescent="0.25">
      <c r="A589" s="7"/>
      <c r="B589" s="7"/>
      <c r="C589" s="7"/>
      <c r="D589" s="10" t="s">
        <v>852</v>
      </c>
      <c r="E589" s="22"/>
      <c r="F589" s="22"/>
      <c r="G589" s="22"/>
    </row>
    <row r="590" spans="1:7" ht="22.5" x14ac:dyDescent="0.25">
      <c r="A590" s="9" t="s">
        <v>853</v>
      </c>
      <c r="B590" s="9" t="s">
        <v>16</v>
      </c>
      <c r="C590" s="9" t="s">
        <v>42</v>
      </c>
      <c r="D590" s="15" t="s">
        <v>854</v>
      </c>
      <c r="E590" s="22">
        <v>5</v>
      </c>
      <c r="F590" s="22">
        <v>8081</v>
      </c>
      <c r="G590" s="23">
        <f>ROUND(E590*F590,2)</f>
        <v>40405</v>
      </c>
    </row>
    <row r="591" spans="1:7" ht="409.5" x14ac:dyDescent="0.25">
      <c r="A591" s="7"/>
      <c r="B591" s="7"/>
      <c r="C591" s="7"/>
      <c r="D591" s="10" t="s">
        <v>855</v>
      </c>
      <c r="E591" s="22"/>
      <c r="F591" s="22"/>
      <c r="G591" s="22"/>
    </row>
    <row r="592" spans="1:7" ht="22.5" x14ac:dyDescent="0.25">
      <c r="A592" s="9" t="s">
        <v>856</v>
      </c>
      <c r="B592" s="9" t="s">
        <v>16</v>
      </c>
      <c r="C592" s="9" t="s">
        <v>42</v>
      </c>
      <c r="D592" s="15" t="s">
        <v>857</v>
      </c>
      <c r="E592" s="22">
        <v>7</v>
      </c>
      <c r="F592" s="22">
        <v>1363</v>
      </c>
      <c r="G592" s="23">
        <f>ROUND(E592*F592,2)</f>
        <v>9541</v>
      </c>
    </row>
    <row r="593" spans="1:7" ht="360" x14ac:dyDescent="0.25">
      <c r="A593" s="7"/>
      <c r="B593" s="7"/>
      <c r="C593" s="7"/>
      <c r="D593" s="10" t="s">
        <v>858</v>
      </c>
      <c r="E593" s="22"/>
      <c r="F593" s="22"/>
      <c r="G593" s="22"/>
    </row>
    <row r="594" spans="1:7" ht="22.5" x14ac:dyDescent="0.25">
      <c r="A594" s="9" t="s">
        <v>859</v>
      </c>
      <c r="B594" s="9" t="s">
        <v>16</v>
      </c>
      <c r="C594" s="9" t="s">
        <v>42</v>
      </c>
      <c r="D594" s="15" t="s">
        <v>860</v>
      </c>
      <c r="E594" s="22">
        <v>9</v>
      </c>
      <c r="F594" s="22">
        <v>1439</v>
      </c>
      <c r="G594" s="23">
        <f>ROUND(E594*F594,2)</f>
        <v>12951</v>
      </c>
    </row>
    <row r="595" spans="1:7" ht="371.25" x14ac:dyDescent="0.25">
      <c r="A595" s="7"/>
      <c r="B595" s="7"/>
      <c r="C595" s="7"/>
      <c r="D595" s="10" t="s">
        <v>861</v>
      </c>
      <c r="E595" s="22"/>
      <c r="F595" s="22"/>
      <c r="G595" s="22"/>
    </row>
    <row r="596" spans="1:7" ht="22.5" x14ac:dyDescent="0.25">
      <c r="A596" s="9" t="s">
        <v>862</v>
      </c>
      <c r="B596" s="9" t="s">
        <v>16</v>
      </c>
      <c r="C596" s="9" t="s">
        <v>42</v>
      </c>
      <c r="D596" s="15" t="s">
        <v>863</v>
      </c>
      <c r="E596" s="22">
        <v>1</v>
      </c>
      <c r="F596" s="22">
        <v>1191</v>
      </c>
      <c r="G596" s="23">
        <f>ROUND(E596*F596,2)</f>
        <v>1191</v>
      </c>
    </row>
    <row r="597" spans="1:7" ht="281.25" x14ac:dyDescent="0.25">
      <c r="A597" s="7"/>
      <c r="B597" s="7"/>
      <c r="C597" s="7"/>
      <c r="D597" s="10" t="s">
        <v>864</v>
      </c>
      <c r="E597" s="22"/>
      <c r="F597" s="22"/>
      <c r="G597" s="22"/>
    </row>
    <row r="598" spans="1:7" x14ac:dyDescent="0.25">
      <c r="A598" s="9" t="s">
        <v>865</v>
      </c>
      <c r="B598" s="9" t="s">
        <v>16</v>
      </c>
      <c r="C598" s="9" t="s">
        <v>42</v>
      </c>
      <c r="D598" s="15" t="s">
        <v>866</v>
      </c>
      <c r="E598" s="22">
        <v>16</v>
      </c>
      <c r="F598" s="22">
        <v>370</v>
      </c>
      <c r="G598" s="23">
        <f>ROUND(E598*F598,2)</f>
        <v>5920</v>
      </c>
    </row>
    <row r="599" spans="1:7" ht="146.25" x14ac:dyDescent="0.25">
      <c r="A599" s="7"/>
      <c r="B599" s="7"/>
      <c r="C599" s="7"/>
      <c r="D599" s="10" t="s">
        <v>867</v>
      </c>
      <c r="E599" s="22"/>
      <c r="F599" s="22"/>
      <c r="G599" s="22"/>
    </row>
    <row r="600" spans="1:7" ht="22.5" x14ac:dyDescent="0.25">
      <c r="A600" s="9" t="s">
        <v>868</v>
      </c>
      <c r="B600" s="9" t="s">
        <v>16</v>
      </c>
      <c r="C600" s="9" t="s">
        <v>42</v>
      </c>
      <c r="D600" s="15" t="s">
        <v>869</v>
      </c>
      <c r="E600" s="22">
        <v>6</v>
      </c>
      <c r="F600" s="22">
        <v>203</v>
      </c>
      <c r="G600" s="23">
        <f>ROUND(E600*F600,2)</f>
        <v>1218</v>
      </c>
    </row>
    <row r="601" spans="1:7" ht="405" x14ac:dyDescent="0.25">
      <c r="A601" s="7"/>
      <c r="B601" s="7"/>
      <c r="C601" s="7"/>
      <c r="D601" s="10" t="s">
        <v>870</v>
      </c>
      <c r="E601" s="22"/>
      <c r="F601" s="22"/>
      <c r="G601" s="22"/>
    </row>
    <row r="602" spans="1:7" x14ac:dyDescent="0.25">
      <c r="A602" s="9" t="s">
        <v>871</v>
      </c>
      <c r="B602" s="9" t="s">
        <v>16</v>
      </c>
      <c r="C602" s="9" t="s">
        <v>42</v>
      </c>
      <c r="D602" s="15" t="s">
        <v>872</v>
      </c>
      <c r="E602" s="22">
        <v>1</v>
      </c>
      <c r="F602" s="22">
        <v>1705</v>
      </c>
      <c r="G602" s="23">
        <f>ROUND(E602*F602,2)</f>
        <v>1705</v>
      </c>
    </row>
    <row r="603" spans="1:7" ht="78.75" x14ac:dyDescent="0.25">
      <c r="A603" s="7"/>
      <c r="B603" s="7"/>
      <c r="C603" s="7"/>
      <c r="D603" s="10" t="s">
        <v>873</v>
      </c>
      <c r="E603" s="22"/>
      <c r="F603" s="22"/>
      <c r="G603" s="22"/>
    </row>
    <row r="604" spans="1:7" x14ac:dyDescent="0.25">
      <c r="A604" s="9" t="s">
        <v>874</v>
      </c>
      <c r="B604" s="9" t="s">
        <v>16</v>
      </c>
      <c r="C604" s="9" t="s">
        <v>60</v>
      </c>
      <c r="D604" s="15" t="s">
        <v>875</v>
      </c>
      <c r="E604" s="22">
        <v>21.6</v>
      </c>
      <c r="F604" s="22">
        <v>76.69</v>
      </c>
      <c r="G604" s="23">
        <f>ROUND(E604*F604,2)</f>
        <v>1656.5</v>
      </c>
    </row>
    <row r="605" spans="1:7" ht="67.5" x14ac:dyDescent="0.25">
      <c r="A605" s="7"/>
      <c r="B605" s="7"/>
      <c r="C605" s="7"/>
      <c r="D605" s="10" t="s">
        <v>876</v>
      </c>
      <c r="E605" s="22"/>
      <c r="F605" s="22"/>
      <c r="G605" s="22"/>
    </row>
    <row r="606" spans="1:7" x14ac:dyDescent="0.25">
      <c r="A606" s="9" t="s">
        <v>877</v>
      </c>
      <c r="B606" s="9" t="s">
        <v>16</v>
      </c>
      <c r="C606" s="9" t="s">
        <v>42</v>
      </c>
      <c r="D606" s="15" t="s">
        <v>878</v>
      </c>
      <c r="E606" s="22">
        <v>1</v>
      </c>
      <c r="F606" s="22">
        <v>595.82000000000005</v>
      </c>
      <c r="G606" s="23">
        <f>ROUND(E606*F606,2)</f>
        <v>595.82000000000005</v>
      </c>
    </row>
    <row r="607" spans="1:7" ht="78.75" x14ac:dyDescent="0.25">
      <c r="A607" s="7"/>
      <c r="B607" s="7"/>
      <c r="C607" s="7"/>
      <c r="D607" s="10" t="s">
        <v>879</v>
      </c>
      <c r="E607" s="22"/>
      <c r="F607" s="22"/>
      <c r="G607" s="22"/>
    </row>
    <row r="608" spans="1:7" x14ac:dyDescent="0.25">
      <c r="A608" s="9" t="s">
        <v>880</v>
      </c>
      <c r="B608" s="9" t="s">
        <v>16</v>
      </c>
      <c r="C608" s="9" t="s">
        <v>42</v>
      </c>
      <c r="D608" s="15" t="s">
        <v>881</v>
      </c>
      <c r="E608" s="22">
        <v>7</v>
      </c>
      <c r="F608" s="22">
        <v>122.91</v>
      </c>
      <c r="G608" s="23">
        <f>ROUND(E608*F608,2)</f>
        <v>860.37</v>
      </c>
    </row>
    <row r="609" spans="1:7" ht="67.5" x14ac:dyDescent="0.25">
      <c r="A609" s="7"/>
      <c r="B609" s="7"/>
      <c r="C609" s="7"/>
      <c r="D609" s="10" t="s">
        <v>882</v>
      </c>
      <c r="E609" s="22"/>
      <c r="F609" s="22"/>
      <c r="G609" s="22"/>
    </row>
    <row r="610" spans="1:7" x14ac:dyDescent="0.25">
      <c r="A610" s="9" t="s">
        <v>883</v>
      </c>
      <c r="B610" s="9" t="s">
        <v>16</v>
      </c>
      <c r="C610" s="9" t="s">
        <v>38</v>
      </c>
      <c r="D610" s="15" t="s">
        <v>884</v>
      </c>
      <c r="E610" s="22">
        <v>1250</v>
      </c>
      <c r="F610" s="22">
        <v>2.21</v>
      </c>
      <c r="G610" s="23">
        <f>ROUND(E610*F610,2)</f>
        <v>2762.5</v>
      </c>
    </row>
    <row r="611" spans="1:7" ht="78.75" x14ac:dyDescent="0.25">
      <c r="A611" s="7"/>
      <c r="B611" s="7"/>
      <c r="C611" s="7"/>
      <c r="D611" s="10" t="s">
        <v>885</v>
      </c>
      <c r="E611" s="22"/>
      <c r="F611" s="22"/>
      <c r="G611" s="22"/>
    </row>
    <row r="612" spans="1:7" x14ac:dyDescent="0.25">
      <c r="A612" s="9" t="s">
        <v>886</v>
      </c>
      <c r="B612" s="9" t="s">
        <v>16</v>
      </c>
      <c r="C612" s="9" t="s">
        <v>42</v>
      </c>
      <c r="D612" s="15" t="s">
        <v>887</v>
      </c>
      <c r="E612" s="22">
        <v>2</v>
      </c>
      <c r="F612" s="22">
        <v>385.65</v>
      </c>
      <c r="G612" s="23">
        <f>ROUND(E612*F612,2)</f>
        <v>771.3</v>
      </c>
    </row>
    <row r="613" spans="1:7" ht="56.25" x14ac:dyDescent="0.25">
      <c r="A613" s="7"/>
      <c r="B613" s="7"/>
      <c r="C613" s="7"/>
      <c r="D613" s="10" t="s">
        <v>888</v>
      </c>
      <c r="E613" s="22"/>
      <c r="F613" s="22"/>
      <c r="G613" s="22"/>
    </row>
    <row r="614" spans="1:7" x14ac:dyDescent="0.25">
      <c r="A614" s="7"/>
      <c r="B614" s="7"/>
      <c r="C614" s="7"/>
      <c r="D614" s="16" t="s">
        <v>889</v>
      </c>
      <c r="E614" s="22">
        <v>1</v>
      </c>
      <c r="F614" s="21">
        <f>G580+G582+G584+G586+G588+G590+G592+G594+G596+G598+G600+G602+G604+G606+G608+G610+G612</f>
        <v>94942.21</v>
      </c>
      <c r="G614" s="21">
        <f>ROUND(F614*E614,2)</f>
        <v>94942.21</v>
      </c>
    </row>
    <row r="615" spans="1:7" ht="0.95" customHeight="1" x14ac:dyDescent="0.25">
      <c r="A615" s="11"/>
      <c r="B615" s="11"/>
      <c r="C615" s="11"/>
      <c r="D615" s="17"/>
      <c r="E615" s="24"/>
      <c r="F615" s="24"/>
      <c r="G615" s="24"/>
    </row>
    <row r="616" spans="1:7" x14ac:dyDescent="0.25">
      <c r="A616" s="8" t="s">
        <v>890</v>
      </c>
      <c r="B616" s="8" t="s">
        <v>11</v>
      </c>
      <c r="C616" s="8" t="s">
        <v>0</v>
      </c>
      <c r="D616" s="14" t="s">
        <v>891</v>
      </c>
      <c r="E616" s="21">
        <f>E625</f>
        <v>1</v>
      </c>
      <c r="F616" s="21">
        <f>F625</f>
        <v>6059.49</v>
      </c>
      <c r="G616" s="21">
        <f>G625</f>
        <v>6059.49</v>
      </c>
    </row>
    <row r="617" spans="1:7" ht="22.5" x14ac:dyDescent="0.25">
      <c r="A617" s="9" t="s">
        <v>892</v>
      </c>
      <c r="B617" s="9" t="s">
        <v>16</v>
      </c>
      <c r="C617" s="9" t="s">
        <v>38</v>
      </c>
      <c r="D617" s="15" t="s">
        <v>893</v>
      </c>
      <c r="E617" s="22">
        <v>3.2</v>
      </c>
      <c r="F617" s="22">
        <v>23.24</v>
      </c>
      <c r="G617" s="23">
        <f>ROUND(E617*F617,2)</f>
        <v>74.37</v>
      </c>
    </row>
    <row r="618" spans="1:7" ht="168.75" x14ac:dyDescent="0.25">
      <c r="A618" s="7"/>
      <c r="B618" s="7"/>
      <c r="C618" s="7"/>
      <c r="D618" s="10" t="s">
        <v>894</v>
      </c>
      <c r="E618" s="22"/>
      <c r="F618" s="22"/>
      <c r="G618" s="22"/>
    </row>
    <row r="619" spans="1:7" ht="22.5" x14ac:dyDescent="0.25">
      <c r="A619" s="9" t="s">
        <v>895</v>
      </c>
      <c r="B619" s="9" t="s">
        <v>16</v>
      </c>
      <c r="C619" s="9" t="s">
        <v>38</v>
      </c>
      <c r="D619" s="15" t="s">
        <v>896</v>
      </c>
      <c r="E619" s="22">
        <v>117.2</v>
      </c>
      <c r="F619" s="22">
        <v>28.17</v>
      </c>
      <c r="G619" s="23">
        <f>ROUND(E619*F619,2)</f>
        <v>3301.52</v>
      </c>
    </row>
    <row r="620" spans="1:7" ht="180" x14ac:dyDescent="0.25">
      <c r="A620" s="7"/>
      <c r="B620" s="7"/>
      <c r="C620" s="7"/>
      <c r="D620" s="10" t="s">
        <v>897</v>
      </c>
      <c r="E620" s="22"/>
      <c r="F620" s="22"/>
      <c r="G620" s="22"/>
    </row>
    <row r="621" spans="1:7" ht="22.5" x14ac:dyDescent="0.25">
      <c r="A621" s="9" t="s">
        <v>898</v>
      </c>
      <c r="B621" s="9" t="s">
        <v>16</v>
      </c>
      <c r="C621" s="9" t="s">
        <v>38</v>
      </c>
      <c r="D621" s="15" t="s">
        <v>899</v>
      </c>
      <c r="E621" s="22">
        <v>20</v>
      </c>
      <c r="F621" s="22">
        <v>24.38</v>
      </c>
      <c r="G621" s="23">
        <f>ROUND(E621*F621,2)</f>
        <v>487.6</v>
      </c>
    </row>
    <row r="622" spans="1:7" ht="168.75" x14ac:dyDescent="0.25">
      <c r="A622" s="7"/>
      <c r="B622" s="7"/>
      <c r="C622" s="7"/>
      <c r="D622" s="10" t="s">
        <v>900</v>
      </c>
      <c r="E622" s="22"/>
      <c r="F622" s="22"/>
      <c r="G622" s="22"/>
    </row>
    <row r="623" spans="1:7" x14ac:dyDescent="0.25">
      <c r="A623" s="9" t="s">
        <v>901</v>
      </c>
      <c r="B623" s="9" t="s">
        <v>16</v>
      </c>
      <c r="C623" s="9" t="s">
        <v>42</v>
      </c>
      <c r="D623" s="15" t="s">
        <v>902</v>
      </c>
      <c r="E623" s="22">
        <v>12</v>
      </c>
      <c r="F623" s="22">
        <v>183</v>
      </c>
      <c r="G623" s="23">
        <f>ROUND(E623*F623,2)</f>
        <v>2196</v>
      </c>
    </row>
    <row r="624" spans="1:7" ht="78.75" x14ac:dyDescent="0.25">
      <c r="A624" s="7"/>
      <c r="B624" s="7"/>
      <c r="C624" s="7"/>
      <c r="D624" s="10" t="s">
        <v>903</v>
      </c>
      <c r="E624" s="22"/>
      <c r="F624" s="22"/>
      <c r="G624" s="22"/>
    </row>
    <row r="625" spans="1:7" x14ac:dyDescent="0.25">
      <c r="A625" s="7"/>
      <c r="B625" s="7"/>
      <c r="C625" s="7"/>
      <c r="D625" s="16" t="s">
        <v>904</v>
      </c>
      <c r="E625" s="22">
        <v>1</v>
      </c>
      <c r="F625" s="21">
        <f>G617+G619+G621+G623</f>
        <v>6059.49</v>
      </c>
      <c r="G625" s="21">
        <f>ROUND(F625*E625,2)</f>
        <v>6059.49</v>
      </c>
    </row>
    <row r="626" spans="1:7" ht="0.95" customHeight="1" x14ac:dyDescent="0.25">
      <c r="A626" s="11"/>
      <c r="B626" s="11"/>
      <c r="C626" s="11"/>
      <c r="D626" s="17"/>
      <c r="E626" s="24"/>
      <c r="F626" s="24"/>
      <c r="G626" s="24"/>
    </row>
    <row r="627" spans="1:7" x14ac:dyDescent="0.25">
      <c r="A627" s="8" t="s">
        <v>905</v>
      </c>
      <c r="B627" s="8" t="s">
        <v>11</v>
      </c>
      <c r="C627" s="8" t="s">
        <v>0</v>
      </c>
      <c r="D627" s="14" t="s">
        <v>906</v>
      </c>
      <c r="E627" s="21">
        <f>E654</f>
        <v>1</v>
      </c>
      <c r="F627" s="21">
        <f>F654</f>
        <v>43284.41</v>
      </c>
      <c r="G627" s="21">
        <f>G654</f>
        <v>43284.41</v>
      </c>
    </row>
    <row r="628" spans="1:7" x14ac:dyDescent="0.25">
      <c r="A628" s="9" t="s">
        <v>907</v>
      </c>
      <c r="B628" s="9" t="s">
        <v>16</v>
      </c>
      <c r="C628" s="9" t="s">
        <v>42</v>
      </c>
      <c r="D628" s="15" t="s">
        <v>908</v>
      </c>
      <c r="E628" s="22">
        <v>3</v>
      </c>
      <c r="F628" s="22">
        <v>61.62</v>
      </c>
      <c r="G628" s="23">
        <f>ROUND(E628*F628,2)</f>
        <v>184.86</v>
      </c>
    </row>
    <row r="629" spans="1:7" ht="180" x14ac:dyDescent="0.25">
      <c r="A629" s="7"/>
      <c r="B629" s="7"/>
      <c r="C629" s="7"/>
      <c r="D629" s="10" t="s">
        <v>909</v>
      </c>
      <c r="E629" s="22"/>
      <c r="F629" s="22"/>
      <c r="G629" s="22"/>
    </row>
    <row r="630" spans="1:7" x14ac:dyDescent="0.25">
      <c r="A630" s="9" t="s">
        <v>910</v>
      </c>
      <c r="B630" s="9" t="s">
        <v>16</v>
      </c>
      <c r="C630" s="9" t="s">
        <v>42</v>
      </c>
      <c r="D630" s="15" t="s">
        <v>911</v>
      </c>
      <c r="E630" s="22">
        <v>8</v>
      </c>
      <c r="F630" s="22">
        <v>71.86</v>
      </c>
      <c r="G630" s="23">
        <f>ROUND(E630*F630,2)</f>
        <v>574.88</v>
      </c>
    </row>
    <row r="631" spans="1:7" ht="168.75" x14ac:dyDescent="0.25">
      <c r="A631" s="7"/>
      <c r="B631" s="7"/>
      <c r="C631" s="7"/>
      <c r="D631" s="10" t="s">
        <v>912</v>
      </c>
      <c r="E631" s="22"/>
      <c r="F631" s="22"/>
      <c r="G631" s="22"/>
    </row>
    <row r="632" spans="1:7" x14ac:dyDescent="0.25">
      <c r="A632" s="9" t="s">
        <v>913</v>
      </c>
      <c r="B632" s="9" t="s">
        <v>16</v>
      </c>
      <c r="C632" s="9" t="s">
        <v>42</v>
      </c>
      <c r="D632" s="15" t="s">
        <v>914</v>
      </c>
      <c r="E632" s="22">
        <v>6</v>
      </c>
      <c r="F632" s="22">
        <v>78.680000000000007</v>
      </c>
      <c r="G632" s="23">
        <f>ROUND(E632*F632,2)</f>
        <v>472.08</v>
      </c>
    </row>
    <row r="633" spans="1:7" ht="146.25" x14ac:dyDescent="0.25">
      <c r="A633" s="7"/>
      <c r="B633" s="7"/>
      <c r="C633" s="7"/>
      <c r="D633" s="10" t="s">
        <v>915</v>
      </c>
      <c r="E633" s="22"/>
      <c r="F633" s="22"/>
      <c r="G633" s="22"/>
    </row>
    <row r="634" spans="1:7" x14ac:dyDescent="0.25">
      <c r="A634" s="9" t="s">
        <v>916</v>
      </c>
      <c r="B634" s="9" t="s">
        <v>16</v>
      </c>
      <c r="C634" s="9" t="s">
        <v>42</v>
      </c>
      <c r="D634" s="15" t="s">
        <v>917</v>
      </c>
      <c r="E634" s="22">
        <v>6</v>
      </c>
      <c r="F634" s="22">
        <v>51.47</v>
      </c>
      <c r="G634" s="23">
        <f>ROUND(E634*F634,2)</f>
        <v>308.82</v>
      </c>
    </row>
    <row r="635" spans="1:7" ht="168.75" x14ac:dyDescent="0.25">
      <c r="A635" s="7"/>
      <c r="B635" s="7"/>
      <c r="C635" s="7"/>
      <c r="D635" s="10" t="s">
        <v>918</v>
      </c>
      <c r="E635" s="22"/>
      <c r="F635" s="22"/>
      <c r="G635" s="22"/>
    </row>
    <row r="636" spans="1:7" x14ac:dyDescent="0.25">
      <c r="A636" s="9" t="s">
        <v>919</v>
      </c>
      <c r="B636" s="9" t="s">
        <v>16</v>
      </c>
      <c r="C636" s="9" t="s">
        <v>42</v>
      </c>
      <c r="D636" s="15" t="s">
        <v>920</v>
      </c>
      <c r="E636" s="22">
        <v>1</v>
      </c>
      <c r="F636" s="22">
        <v>28.81</v>
      </c>
      <c r="G636" s="23">
        <f>ROUND(E636*F636,2)</f>
        <v>28.81</v>
      </c>
    </row>
    <row r="637" spans="1:7" ht="157.5" x14ac:dyDescent="0.25">
      <c r="A637" s="7"/>
      <c r="B637" s="7"/>
      <c r="C637" s="7"/>
      <c r="D637" s="10" t="s">
        <v>921</v>
      </c>
      <c r="E637" s="22"/>
      <c r="F637" s="22"/>
      <c r="G637" s="22"/>
    </row>
    <row r="638" spans="1:7" x14ac:dyDescent="0.25">
      <c r="A638" s="9" t="s">
        <v>922</v>
      </c>
      <c r="B638" s="9" t="s">
        <v>16</v>
      </c>
      <c r="C638" s="9" t="s">
        <v>42</v>
      </c>
      <c r="D638" s="15" t="s">
        <v>923</v>
      </c>
      <c r="E638" s="22">
        <v>3</v>
      </c>
      <c r="F638" s="22">
        <v>61.75</v>
      </c>
      <c r="G638" s="23">
        <f>ROUND(E638*F638,2)</f>
        <v>185.25</v>
      </c>
    </row>
    <row r="639" spans="1:7" ht="191.25" x14ac:dyDescent="0.25">
      <c r="A639" s="7"/>
      <c r="B639" s="7"/>
      <c r="C639" s="7"/>
      <c r="D639" s="10" t="s">
        <v>924</v>
      </c>
      <c r="E639" s="22"/>
      <c r="F639" s="22"/>
      <c r="G639" s="22"/>
    </row>
    <row r="640" spans="1:7" x14ac:dyDescent="0.25">
      <c r="A640" s="9" t="s">
        <v>925</v>
      </c>
      <c r="B640" s="9" t="s">
        <v>16</v>
      </c>
      <c r="C640" s="9" t="s">
        <v>42</v>
      </c>
      <c r="D640" s="15" t="s">
        <v>926</v>
      </c>
      <c r="E640" s="22">
        <v>4</v>
      </c>
      <c r="F640" s="22">
        <v>71.86</v>
      </c>
      <c r="G640" s="23">
        <f>ROUND(E640*F640,2)</f>
        <v>287.44</v>
      </c>
    </row>
    <row r="641" spans="1:7" ht="180" x14ac:dyDescent="0.25">
      <c r="A641" s="7"/>
      <c r="B641" s="7"/>
      <c r="C641" s="7"/>
      <c r="D641" s="10" t="s">
        <v>927</v>
      </c>
      <c r="E641" s="22"/>
      <c r="F641" s="22"/>
      <c r="G641" s="22"/>
    </row>
    <row r="642" spans="1:7" x14ac:dyDescent="0.25">
      <c r="A642" s="9" t="s">
        <v>928</v>
      </c>
      <c r="B642" s="9" t="s">
        <v>16</v>
      </c>
      <c r="C642" s="9" t="s">
        <v>42</v>
      </c>
      <c r="D642" s="15" t="s">
        <v>929</v>
      </c>
      <c r="E642" s="22">
        <v>11</v>
      </c>
      <c r="F642" s="22">
        <v>78.680000000000007</v>
      </c>
      <c r="G642" s="23">
        <f>ROUND(E642*F642,2)</f>
        <v>865.48</v>
      </c>
    </row>
    <row r="643" spans="1:7" ht="157.5" x14ac:dyDescent="0.25">
      <c r="A643" s="7"/>
      <c r="B643" s="7"/>
      <c r="C643" s="7"/>
      <c r="D643" s="10" t="s">
        <v>930</v>
      </c>
      <c r="E643" s="22"/>
      <c r="F643" s="22"/>
      <c r="G643" s="22"/>
    </row>
    <row r="644" spans="1:7" x14ac:dyDescent="0.25">
      <c r="A644" s="9" t="s">
        <v>931</v>
      </c>
      <c r="B644" s="9" t="s">
        <v>16</v>
      </c>
      <c r="C644" s="9" t="s">
        <v>42</v>
      </c>
      <c r="D644" s="15" t="s">
        <v>932</v>
      </c>
      <c r="E644" s="22">
        <v>19</v>
      </c>
      <c r="F644" s="22">
        <v>50.91</v>
      </c>
      <c r="G644" s="23">
        <f>ROUND(E644*F644,2)</f>
        <v>967.29</v>
      </c>
    </row>
    <row r="645" spans="1:7" ht="78.75" x14ac:dyDescent="0.25">
      <c r="A645" s="7"/>
      <c r="B645" s="7"/>
      <c r="C645" s="7"/>
      <c r="D645" s="10" t="s">
        <v>933</v>
      </c>
      <c r="E645" s="22"/>
      <c r="F645" s="22"/>
      <c r="G645" s="22"/>
    </row>
    <row r="646" spans="1:7" x14ac:dyDescent="0.25">
      <c r="A646" s="9" t="s">
        <v>934</v>
      </c>
      <c r="B646" s="9" t="s">
        <v>16</v>
      </c>
      <c r="C646" s="9" t="s">
        <v>936</v>
      </c>
      <c r="D646" s="15" t="s">
        <v>935</v>
      </c>
      <c r="E646" s="22">
        <v>850</v>
      </c>
      <c r="F646" s="22">
        <v>30.86</v>
      </c>
      <c r="G646" s="23">
        <f>ROUND(E646*F646,2)</f>
        <v>26231</v>
      </c>
    </row>
    <row r="647" spans="1:7" ht="135" x14ac:dyDescent="0.25">
      <c r="A647" s="7"/>
      <c r="B647" s="7"/>
      <c r="C647" s="7"/>
      <c r="D647" s="10" t="s">
        <v>937</v>
      </c>
      <c r="E647" s="22"/>
      <c r="F647" s="22"/>
      <c r="G647" s="22"/>
    </row>
    <row r="648" spans="1:7" x14ac:dyDescent="0.25">
      <c r="A648" s="9" t="s">
        <v>938</v>
      </c>
      <c r="B648" s="9" t="s">
        <v>16</v>
      </c>
      <c r="C648" s="9" t="s">
        <v>936</v>
      </c>
      <c r="D648" s="15" t="s">
        <v>939</v>
      </c>
      <c r="E648" s="22">
        <v>210.25</v>
      </c>
      <c r="F648" s="22">
        <v>45.13</v>
      </c>
      <c r="G648" s="23">
        <f>ROUND(E648*F648,2)</f>
        <v>9488.58</v>
      </c>
    </row>
    <row r="649" spans="1:7" ht="135" x14ac:dyDescent="0.25">
      <c r="A649" s="7"/>
      <c r="B649" s="7"/>
      <c r="C649" s="7"/>
      <c r="D649" s="10" t="s">
        <v>940</v>
      </c>
      <c r="E649" s="22"/>
      <c r="F649" s="22"/>
      <c r="G649" s="22"/>
    </row>
    <row r="650" spans="1:7" x14ac:dyDescent="0.25">
      <c r="A650" s="9" t="s">
        <v>941</v>
      </c>
      <c r="B650" s="9" t="s">
        <v>16</v>
      </c>
      <c r="C650" s="9" t="s">
        <v>936</v>
      </c>
      <c r="D650" s="15" t="s">
        <v>942</v>
      </c>
      <c r="E650" s="22">
        <v>19.66</v>
      </c>
      <c r="F650" s="22">
        <v>153.93</v>
      </c>
      <c r="G650" s="23">
        <f>ROUND(E650*F650,2)</f>
        <v>3026.26</v>
      </c>
    </row>
    <row r="651" spans="1:7" ht="78.75" x14ac:dyDescent="0.25">
      <c r="A651" s="7"/>
      <c r="B651" s="7"/>
      <c r="C651" s="7"/>
      <c r="D651" s="10" t="s">
        <v>943</v>
      </c>
      <c r="E651" s="22"/>
      <c r="F651" s="22"/>
      <c r="G651" s="22"/>
    </row>
    <row r="652" spans="1:7" ht="22.5" x14ac:dyDescent="0.25">
      <c r="A652" s="9" t="s">
        <v>944</v>
      </c>
      <c r="B652" s="9" t="s">
        <v>16</v>
      </c>
      <c r="C652" s="9" t="s">
        <v>42</v>
      </c>
      <c r="D652" s="15" t="s">
        <v>945</v>
      </c>
      <c r="E652" s="22">
        <v>2</v>
      </c>
      <c r="F652" s="22">
        <v>331.83</v>
      </c>
      <c r="G652" s="23">
        <f>ROUND(E652*F652,2)</f>
        <v>663.66</v>
      </c>
    </row>
    <row r="653" spans="1:7" ht="123.75" x14ac:dyDescent="0.25">
      <c r="A653" s="7"/>
      <c r="B653" s="7"/>
      <c r="C653" s="7"/>
      <c r="D653" s="10" t="s">
        <v>946</v>
      </c>
      <c r="E653" s="22"/>
      <c r="F653" s="22"/>
      <c r="G653" s="22"/>
    </row>
    <row r="654" spans="1:7" x14ac:dyDescent="0.25">
      <c r="A654" s="7"/>
      <c r="B654" s="7"/>
      <c r="C654" s="7"/>
      <c r="D654" s="16" t="s">
        <v>947</v>
      </c>
      <c r="E654" s="22">
        <v>1</v>
      </c>
      <c r="F654" s="21">
        <f>G628+G630+G632+G634+G636+G638+G640+G642+G644+G646+G648+G650+G652</f>
        <v>43284.41</v>
      </c>
      <c r="G654" s="21">
        <f>ROUND(F654*E654,2)</f>
        <v>43284.41</v>
      </c>
    </row>
    <row r="655" spans="1:7" ht="0.95" customHeight="1" x14ac:dyDescent="0.25">
      <c r="A655" s="11"/>
      <c r="B655" s="11"/>
      <c r="C655" s="11"/>
      <c r="D655" s="17"/>
      <c r="E655" s="24"/>
      <c r="F655" s="24"/>
      <c r="G655" s="24"/>
    </row>
    <row r="656" spans="1:7" x14ac:dyDescent="0.25">
      <c r="A656" s="7"/>
      <c r="B656" s="7"/>
      <c r="C656" s="7"/>
      <c r="D656" s="16" t="s">
        <v>948</v>
      </c>
      <c r="E656" s="22">
        <v>1</v>
      </c>
      <c r="F656" s="21">
        <f>G614+G625+G654</f>
        <v>144286.11000000002</v>
      </c>
      <c r="G656" s="21">
        <f>ROUND(F656*E656,2)</f>
        <v>144286.10999999999</v>
      </c>
    </row>
    <row r="657" spans="1:7" ht="0.95" customHeight="1" x14ac:dyDescent="0.25">
      <c r="A657" s="11"/>
      <c r="B657" s="11"/>
      <c r="C657" s="11"/>
      <c r="D657" s="17"/>
      <c r="E657" s="24"/>
      <c r="F657" s="24"/>
      <c r="G657" s="24"/>
    </row>
    <row r="658" spans="1:7" x14ac:dyDescent="0.25">
      <c r="A658" s="6" t="s">
        <v>949</v>
      </c>
      <c r="B658" s="6" t="s">
        <v>11</v>
      </c>
      <c r="C658" s="6" t="s">
        <v>0</v>
      </c>
      <c r="D658" s="13" t="s">
        <v>950</v>
      </c>
      <c r="E658" s="21">
        <f>E699</f>
        <v>1</v>
      </c>
      <c r="F658" s="21">
        <f>F699</f>
        <v>21743.920000000002</v>
      </c>
      <c r="G658" s="21">
        <f>G699</f>
        <v>21743.919999999998</v>
      </c>
    </row>
    <row r="659" spans="1:7" x14ac:dyDescent="0.25">
      <c r="A659" s="9" t="s">
        <v>951</v>
      </c>
      <c r="B659" s="9" t="s">
        <v>16</v>
      </c>
      <c r="C659" s="9" t="s">
        <v>42</v>
      </c>
      <c r="D659" s="15" t="s">
        <v>952</v>
      </c>
      <c r="E659" s="22">
        <v>1</v>
      </c>
      <c r="F659" s="22">
        <v>593.52</v>
      </c>
      <c r="G659" s="23">
        <f>ROUND(E659*F659,2)</f>
        <v>593.52</v>
      </c>
    </row>
    <row r="660" spans="1:7" ht="90" x14ac:dyDescent="0.25">
      <c r="A660" s="7"/>
      <c r="B660" s="7"/>
      <c r="C660" s="7"/>
      <c r="D660" s="10" t="s">
        <v>953</v>
      </c>
      <c r="E660" s="22"/>
      <c r="F660" s="22"/>
      <c r="G660" s="22"/>
    </row>
    <row r="661" spans="1:7" ht="22.5" x14ac:dyDescent="0.25">
      <c r="A661" s="9" t="s">
        <v>954</v>
      </c>
      <c r="B661" s="9" t="s">
        <v>16</v>
      </c>
      <c r="C661" s="9" t="s">
        <v>52</v>
      </c>
      <c r="D661" s="15" t="s">
        <v>955</v>
      </c>
      <c r="E661" s="22">
        <v>1</v>
      </c>
      <c r="F661" s="22">
        <v>527.9</v>
      </c>
      <c r="G661" s="23">
        <f>ROUND(E661*F661,2)</f>
        <v>527.9</v>
      </c>
    </row>
    <row r="662" spans="1:7" ht="146.25" x14ac:dyDescent="0.25">
      <c r="A662" s="7"/>
      <c r="B662" s="7"/>
      <c r="C662" s="7"/>
      <c r="D662" s="10" t="s">
        <v>956</v>
      </c>
      <c r="E662" s="22"/>
      <c r="F662" s="22"/>
      <c r="G662" s="22"/>
    </row>
    <row r="663" spans="1:7" ht="22.5" x14ac:dyDescent="0.25">
      <c r="A663" s="9" t="s">
        <v>957</v>
      </c>
      <c r="B663" s="9" t="s">
        <v>16</v>
      </c>
      <c r="C663" s="9" t="s">
        <v>34</v>
      </c>
      <c r="D663" s="15" t="s">
        <v>958</v>
      </c>
      <c r="E663" s="22">
        <v>1</v>
      </c>
      <c r="F663" s="22">
        <v>560.09</v>
      </c>
      <c r="G663" s="23">
        <f>ROUND(E663*F663,2)</f>
        <v>560.09</v>
      </c>
    </row>
    <row r="664" spans="1:7" ht="135" x14ac:dyDescent="0.25">
      <c r="A664" s="7"/>
      <c r="B664" s="7"/>
      <c r="C664" s="7"/>
      <c r="D664" s="10" t="s">
        <v>959</v>
      </c>
      <c r="E664" s="22"/>
      <c r="F664" s="22"/>
      <c r="G664" s="22"/>
    </row>
    <row r="665" spans="1:7" ht="22.5" x14ac:dyDescent="0.25">
      <c r="A665" s="9" t="s">
        <v>960</v>
      </c>
      <c r="B665" s="9" t="s">
        <v>16</v>
      </c>
      <c r="C665" s="9" t="s">
        <v>42</v>
      </c>
      <c r="D665" s="15" t="s">
        <v>961</v>
      </c>
      <c r="E665" s="22">
        <v>1</v>
      </c>
      <c r="F665" s="22">
        <v>220.74</v>
      </c>
      <c r="G665" s="23">
        <f>ROUND(E665*F665,2)</f>
        <v>220.74</v>
      </c>
    </row>
    <row r="666" spans="1:7" ht="45" x14ac:dyDescent="0.25">
      <c r="A666" s="7"/>
      <c r="B666" s="7"/>
      <c r="C666" s="7"/>
      <c r="D666" s="10" t="s">
        <v>962</v>
      </c>
      <c r="E666" s="22"/>
      <c r="F666" s="22"/>
      <c r="G666" s="22"/>
    </row>
    <row r="667" spans="1:7" x14ac:dyDescent="0.25">
      <c r="A667" s="9" t="s">
        <v>963</v>
      </c>
      <c r="B667" s="9" t="s">
        <v>16</v>
      </c>
      <c r="C667" s="9" t="s">
        <v>42</v>
      </c>
      <c r="D667" s="15" t="s">
        <v>964</v>
      </c>
      <c r="E667" s="22">
        <v>35</v>
      </c>
      <c r="F667" s="22">
        <v>36.31</v>
      </c>
      <c r="G667" s="23">
        <f>ROUND(E667*F667,2)</f>
        <v>1270.8499999999999</v>
      </c>
    </row>
    <row r="668" spans="1:7" ht="258.75" x14ac:dyDescent="0.25">
      <c r="A668" s="7"/>
      <c r="B668" s="7"/>
      <c r="C668" s="7"/>
      <c r="D668" s="10" t="s">
        <v>965</v>
      </c>
      <c r="E668" s="22"/>
      <c r="F668" s="22"/>
      <c r="G668" s="22"/>
    </row>
    <row r="669" spans="1:7" x14ac:dyDescent="0.25">
      <c r="A669" s="9" t="s">
        <v>966</v>
      </c>
      <c r="B669" s="9" t="s">
        <v>16</v>
      </c>
      <c r="C669" s="9" t="s">
        <v>0</v>
      </c>
      <c r="D669" s="15" t="s">
        <v>967</v>
      </c>
      <c r="E669" s="22">
        <v>4</v>
      </c>
      <c r="F669" s="22">
        <v>34.119999999999997</v>
      </c>
      <c r="G669" s="23">
        <f>ROUND(E669*F669,2)</f>
        <v>136.47999999999999</v>
      </c>
    </row>
    <row r="670" spans="1:7" ht="213.75" x14ac:dyDescent="0.25">
      <c r="A670" s="7"/>
      <c r="B670" s="7"/>
      <c r="C670" s="7"/>
      <c r="D670" s="10" t="s">
        <v>968</v>
      </c>
      <c r="E670" s="22"/>
      <c r="F670" s="22"/>
      <c r="G670" s="22"/>
    </row>
    <row r="671" spans="1:7" x14ac:dyDescent="0.25">
      <c r="A671" s="9" t="s">
        <v>969</v>
      </c>
      <c r="B671" s="9" t="s">
        <v>16</v>
      </c>
      <c r="C671" s="9" t="s">
        <v>0</v>
      </c>
      <c r="D671" s="15" t="s">
        <v>970</v>
      </c>
      <c r="E671" s="22">
        <v>1</v>
      </c>
      <c r="F671" s="22">
        <v>72.94</v>
      </c>
      <c r="G671" s="23">
        <f>ROUND(E671*F671,2)</f>
        <v>72.94</v>
      </c>
    </row>
    <row r="672" spans="1:7" ht="236.25" x14ac:dyDescent="0.25">
      <c r="A672" s="7"/>
      <c r="B672" s="7"/>
      <c r="C672" s="7"/>
      <c r="D672" s="10" t="s">
        <v>971</v>
      </c>
      <c r="E672" s="22"/>
      <c r="F672" s="22"/>
      <c r="G672" s="22"/>
    </row>
    <row r="673" spans="1:7" x14ac:dyDescent="0.25">
      <c r="A673" s="9" t="s">
        <v>972</v>
      </c>
      <c r="B673" s="9" t="s">
        <v>16</v>
      </c>
      <c r="C673" s="9" t="s">
        <v>42</v>
      </c>
      <c r="D673" s="15" t="s">
        <v>973</v>
      </c>
      <c r="E673" s="22">
        <v>4</v>
      </c>
      <c r="F673" s="22">
        <v>359.4</v>
      </c>
      <c r="G673" s="23">
        <f>ROUND(E673*F673,2)</f>
        <v>1437.6</v>
      </c>
    </row>
    <row r="674" spans="1:7" ht="236.25" x14ac:dyDescent="0.25">
      <c r="A674" s="7"/>
      <c r="B674" s="7"/>
      <c r="C674" s="7"/>
      <c r="D674" s="10" t="s">
        <v>974</v>
      </c>
      <c r="E674" s="22"/>
      <c r="F674" s="22"/>
      <c r="G674" s="22"/>
    </row>
    <row r="675" spans="1:7" x14ac:dyDescent="0.25">
      <c r="A675" s="9" t="s">
        <v>975</v>
      </c>
      <c r="B675" s="9" t="s">
        <v>16</v>
      </c>
      <c r="C675" s="9" t="s">
        <v>42</v>
      </c>
      <c r="D675" s="15" t="s">
        <v>976</v>
      </c>
      <c r="E675" s="22">
        <v>1</v>
      </c>
      <c r="F675" s="22">
        <v>6880.21</v>
      </c>
      <c r="G675" s="23">
        <f>ROUND(E675*F675,2)</f>
        <v>6880.21</v>
      </c>
    </row>
    <row r="676" spans="1:7" ht="202.5" x14ac:dyDescent="0.25">
      <c r="A676" s="7"/>
      <c r="B676" s="7"/>
      <c r="C676" s="7"/>
      <c r="D676" s="10" t="s">
        <v>977</v>
      </c>
      <c r="E676" s="22"/>
      <c r="F676" s="22"/>
      <c r="G676" s="22"/>
    </row>
    <row r="677" spans="1:7" ht="22.5" x14ac:dyDescent="0.25">
      <c r="A677" s="9" t="s">
        <v>978</v>
      </c>
      <c r="B677" s="9" t="s">
        <v>16</v>
      </c>
      <c r="C677" s="9" t="s">
        <v>42</v>
      </c>
      <c r="D677" s="15" t="s">
        <v>979</v>
      </c>
      <c r="E677" s="22">
        <v>1</v>
      </c>
      <c r="F677" s="22">
        <v>2065.88</v>
      </c>
      <c r="G677" s="23">
        <f>ROUND(E677*F677,2)</f>
        <v>2065.88</v>
      </c>
    </row>
    <row r="678" spans="1:7" ht="326.25" x14ac:dyDescent="0.25">
      <c r="A678" s="7"/>
      <c r="B678" s="7"/>
      <c r="C678" s="7"/>
      <c r="D678" s="10" t="s">
        <v>980</v>
      </c>
      <c r="E678" s="22"/>
      <c r="F678" s="22"/>
      <c r="G678" s="22"/>
    </row>
    <row r="679" spans="1:7" x14ac:dyDescent="0.25">
      <c r="A679" s="9" t="s">
        <v>981</v>
      </c>
      <c r="B679" s="9" t="s">
        <v>16</v>
      </c>
      <c r="C679" s="9" t="s">
        <v>42</v>
      </c>
      <c r="D679" s="15" t="s">
        <v>982</v>
      </c>
      <c r="E679" s="22">
        <v>9</v>
      </c>
      <c r="F679" s="22">
        <v>36.85</v>
      </c>
      <c r="G679" s="23">
        <f>ROUND(E679*F679,2)</f>
        <v>331.65</v>
      </c>
    </row>
    <row r="680" spans="1:7" ht="90" x14ac:dyDescent="0.25">
      <c r="A680" s="7"/>
      <c r="B680" s="7"/>
      <c r="C680" s="7"/>
      <c r="D680" s="10" t="s">
        <v>983</v>
      </c>
      <c r="E680" s="22"/>
      <c r="F680" s="22"/>
      <c r="G680" s="22"/>
    </row>
    <row r="681" spans="1:7" x14ac:dyDescent="0.25">
      <c r="A681" s="9" t="s">
        <v>984</v>
      </c>
      <c r="B681" s="9" t="s">
        <v>16</v>
      </c>
      <c r="C681" s="9" t="s">
        <v>42</v>
      </c>
      <c r="D681" s="15" t="s">
        <v>985</v>
      </c>
      <c r="E681" s="22">
        <v>1</v>
      </c>
      <c r="F681" s="22">
        <v>72.209999999999994</v>
      </c>
      <c r="G681" s="23">
        <f>ROUND(E681*F681,2)</f>
        <v>72.209999999999994</v>
      </c>
    </row>
    <row r="682" spans="1:7" ht="67.5" x14ac:dyDescent="0.25">
      <c r="A682" s="7"/>
      <c r="B682" s="7"/>
      <c r="C682" s="7"/>
      <c r="D682" s="10" t="s">
        <v>986</v>
      </c>
      <c r="E682" s="22"/>
      <c r="F682" s="22"/>
      <c r="G682" s="22"/>
    </row>
    <row r="683" spans="1:7" ht="22.5" x14ac:dyDescent="0.25">
      <c r="A683" s="9" t="s">
        <v>987</v>
      </c>
      <c r="B683" s="9" t="s">
        <v>16</v>
      </c>
      <c r="C683" s="9" t="s">
        <v>42</v>
      </c>
      <c r="D683" s="15" t="s">
        <v>988</v>
      </c>
      <c r="E683" s="22">
        <v>19</v>
      </c>
      <c r="F683" s="22">
        <v>5.51</v>
      </c>
      <c r="G683" s="23">
        <f>ROUND(E683*F683,2)</f>
        <v>104.69</v>
      </c>
    </row>
    <row r="684" spans="1:7" ht="78.75" x14ac:dyDescent="0.25">
      <c r="A684" s="7"/>
      <c r="B684" s="7"/>
      <c r="C684" s="7"/>
      <c r="D684" s="10" t="s">
        <v>989</v>
      </c>
      <c r="E684" s="22"/>
      <c r="F684" s="22"/>
      <c r="G684" s="22"/>
    </row>
    <row r="685" spans="1:7" ht="22.5" x14ac:dyDescent="0.25">
      <c r="A685" s="9" t="s">
        <v>990</v>
      </c>
      <c r="B685" s="9" t="s">
        <v>16</v>
      </c>
      <c r="C685" s="9" t="s">
        <v>42</v>
      </c>
      <c r="D685" s="15" t="s">
        <v>991</v>
      </c>
      <c r="E685" s="22">
        <v>38</v>
      </c>
      <c r="F685" s="22">
        <v>5.51</v>
      </c>
      <c r="G685" s="23">
        <f>ROUND(E685*F685,2)</f>
        <v>209.38</v>
      </c>
    </row>
    <row r="686" spans="1:7" ht="90" x14ac:dyDescent="0.25">
      <c r="A686" s="7"/>
      <c r="B686" s="7"/>
      <c r="C686" s="7"/>
      <c r="D686" s="10" t="s">
        <v>992</v>
      </c>
      <c r="E686" s="22"/>
      <c r="F686" s="22"/>
      <c r="G686" s="22"/>
    </row>
    <row r="687" spans="1:7" ht="22.5" x14ac:dyDescent="0.25">
      <c r="A687" s="9" t="s">
        <v>993</v>
      </c>
      <c r="B687" s="9" t="s">
        <v>16</v>
      </c>
      <c r="C687" s="9" t="s">
        <v>42</v>
      </c>
      <c r="D687" s="15" t="s">
        <v>994</v>
      </c>
      <c r="E687" s="22">
        <v>1</v>
      </c>
      <c r="F687" s="22">
        <v>70.09</v>
      </c>
      <c r="G687" s="23">
        <f>ROUND(E687*F687,2)</f>
        <v>70.09</v>
      </c>
    </row>
    <row r="688" spans="1:7" ht="56.25" x14ac:dyDescent="0.25">
      <c r="A688" s="7"/>
      <c r="B688" s="7"/>
      <c r="C688" s="7"/>
      <c r="D688" s="10" t="s">
        <v>995</v>
      </c>
      <c r="E688" s="22"/>
      <c r="F688" s="22"/>
      <c r="G688" s="22"/>
    </row>
    <row r="689" spans="1:7" x14ac:dyDescent="0.25">
      <c r="A689" s="9" t="s">
        <v>40</v>
      </c>
      <c r="B689" s="9" t="s">
        <v>16</v>
      </c>
      <c r="C689" s="9" t="s">
        <v>42</v>
      </c>
      <c r="D689" s="15" t="s">
        <v>41</v>
      </c>
      <c r="E689" s="22">
        <v>10</v>
      </c>
      <c r="F689" s="22">
        <v>74.680000000000007</v>
      </c>
      <c r="G689" s="23">
        <f>ROUND(E689*F689,2)</f>
        <v>746.8</v>
      </c>
    </row>
    <row r="690" spans="1:7" ht="101.25" x14ac:dyDescent="0.25">
      <c r="A690" s="7"/>
      <c r="B690" s="7"/>
      <c r="C690" s="7"/>
      <c r="D690" s="10" t="s">
        <v>43</v>
      </c>
      <c r="E690" s="22"/>
      <c r="F690" s="22"/>
      <c r="G690" s="22"/>
    </row>
    <row r="691" spans="1:7" ht="22.5" x14ac:dyDescent="0.25">
      <c r="A691" s="9" t="s">
        <v>996</v>
      </c>
      <c r="B691" s="9" t="s">
        <v>16</v>
      </c>
      <c r="C691" s="9" t="s">
        <v>42</v>
      </c>
      <c r="D691" s="15" t="s">
        <v>997</v>
      </c>
      <c r="E691" s="22">
        <v>10</v>
      </c>
      <c r="F691" s="22">
        <v>82.35</v>
      </c>
      <c r="G691" s="23">
        <f>ROUND(E691*F691,2)</f>
        <v>823.5</v>
      </c>
    </row>
    <row r="692" spans="1:7" ht="135" x14ac:dyDescent="0.25">
      <c r="A692" s="7"/>
      <c r="B692" s="7"/>
      <c r="C692" s="7"/>
      <c r="D692" s="10" t="s">
        <v>998</v>
      </c>
      <c r="E692" s="22"/>
      <c r="F692" s="22"/>
      <c r="G692" s="22"/>
    </row>
    <row r="693" spans="1:7" x14ac:dyDescent="0.25">
      <c r="A693" s="9" t="s">
        <v>999</v>
      </c>
      <c r="B693" s="9" t="s">
        <v>16</v>
      </c>
      <c r="C693" s="9" t="s">
        <v>38</v>
      </c>
      <c r="D693" s="15" t="s">
        <v>1000</v>
      </c>
      <c r="E693" s="22">
        <v>34.9</v>
      </c>
      <c r="F693" s="22">
        <v>23.02</v>
      </c>
      <c r="G693" s="23">
        <f>ROUND(E693*F693,2)</f>
        <v>803.4</v>
      </c>
    </row>
    <row r="694" spans="1:7" ht="146.25" x14ac:dyDescent="0.25">
      <c r="A694" s="7"/>
      <c r="B694" s="7"/>
      <c r="C694" s="7"/>
      <c r="D694" s="10" t="s">
        <v>1001</v>
      </c>
      <c r="E694" s="22"/>
      <c r="F694" s="22"/>
      <c r="G694" s="22"/>
    </row>
    <row r="695" spans="1:7" x14ac:dyDescent="0.25">
      <c r="A695" s="9" t="s">
        <v>1002</v>
      </c>
      <c r="B695" s="9" t="s">
        <v>16</v>
      </c>
      <c r="C695" s="9" t="s">
        <v>38</v>
      </c>
      <c r="D695" s="15" t="s">
        <v>1003</v>
      </c>
      <c r="E695" s="22">
        <v>37.1</v>
      </c>
      <c r="F695" s="22">
        <v>16.28</v>
      </c>
      <c r="G695" s="23">
        <f>ROUND(E695*F695,2)</f>
        <v>603.99</v>
      </c>
    </row>
    <row r="696" spans="1:7" ht="191.25" x14ac:dyDescent="0.25">
      <c r="A696" s="7"/>
      <c r="B696" s="7"/>
      <c r="C696" s="7"/>
      <c r="D696" s="10" t="s">
        <v>1004</v>
      </c>
      <c r="E696" s="22"/>
      <c r="F696" s="22"/>
      <c r="G696" s="22"/>
    </row>
    <row r="697" spans="1:7" x14ac:dyDescent="0.25">
      <c r="A697" s="9" t="s">
        <v>1005</v>
      </c>
      <c r="B697" s="9" t="s">
        <v>16</v>
      </c>
      <c r="C697" s="9" t="s">
        <v>38</v>
      </c>
      <c r="D697" s="15" t="s">
        <v>1006</v>
      </c>
      <c r="E697" s="22">
        <v>1200</v>
      </c>
      <c r="F697" s="22">
        <v>3.51</v>
      </c>
      <c r="G697" s="23">
        <f>ROUND(E697*F697,2)</f>
        <v>4212</v>
      </c>
    </row>
    <row r="698" spans="1:7" ht="146.25" x14ac:dyDescent="0.25">
      <c r="A698" s="7"/>
      <c r="B698" s="7"/>
      <c r="C698" s="7"/>
      <c r="D698" s="10" t="s">
        <v>1007</v>
      </c>
      <c r="E698" s="22"/>
      <c r="F698" s="22"/>
      <c r="G698" s="22"/>
    </row>
    <row r="699" spans="1:7" x14ac:dyDescent="0.25">
      <c r="A699" s="7"/>
      <c r="B699" s="7"/>
      <c r="C699" s="7"/>
      <c r="D699" s="16" t="s">
        <v>1008</v>
      </c>
      <c r="E699" s="22">
        <v>1</v>
      </c>
      <c r="F699" s="21">
        <f>G659+G661+G663+G665+G667+G669+G671+G673+G675+G677+G679+G681+G683+G685+G687+G689+G691+G693+G695+G697</f>
        <v>21743.920000000002</v>
      </c>
      <c r="G699" s="21">
        <f>ROUND(F699*E699,2)</f>
        <v>21743.919999999998</v>
      </c>
    </row>
    <row r="700" spans="1:7" ht="0.95" customHeight="1" x14ac:dyDescent="0.25">
      <c r="A700" s="11"/>
      <c r="B700" s="11"/>
      <c r="C700" s="11"/>
      <c r="D700" s="17"/>
      <c r="E700" s="24"/>
      <c r="F700" s="24"/>
      <c r="G700" s="24"/>
    </row>
    <row r="701" spans="1:7" x14ac:dyDescent="0.25">
      <c r="A701" s="6" t="s">
        <v>1009</v>
      </c>
      <c r="B701" s="6" t="s">
        <v>11</v>
      </c>
      <c r="C701" s="6" t="s">
        <v>0</v>
      </c>
      <c r="D701" s="13" t="s">
        <v>1010</v>
      </c>
      <c r="E701" s="21">
        <f>E704</f>
        <v>1</v>
      </c>
      <c r="F701" s="21">
        <f>F704</f>
        <v>5897.85</v>
      </c>
      <c r="G701" s="21">
        <f>G704</f>
        <v>5897.85</v>
      </c>
    </row>
    <row r="702" spans="1:7" ht="22.5" x14ac:dyDescent="0.25">
      <c r="A702" s="9" t="s">
        <v>1011</v>
      </c>
      <c r="B702" s="9" t="s">
        <v>16</v>
      </c>
      <c r="C702" s="9" t="s">
        <v>42</v>
      </c>
      <c r="D702" s="15" t="s">
        <v>1012</v>
      </c>
      <c r="E702" s="22">
        <v>35</v>
      </c>
      <c r="F702" s="22">
        <v>168.51</v>
      </c>
      <c r="G702" s="23">
        <f>ROUND(E702*F702,2)</f>
        <v>5897.85</v>
      </c>
    </row>
    <row r="703" spans="1:7" ht="123.75" x14ac:dyDescent="0.25">
      <c r="A703" s="7"/>
      <c r="B703" s="7"/>
      <c r="C703" s="7"/>
      <c r="D703" s="10" t="s">
        <v>1013</v>
      </c>
      <c r="E703" s="22"/>
      <c r="F703" s="22"/>
      <c r="G703" s="22"/>
    </row>
    <row r="704" spans="1:7" x14ac:dyDescent="0.25">
      <c r="A704" s="7"/>
      <c r="B704" s="7"/>
      <c r="C704" s="7"/>
      <c r="D704" s="16" t="s">
        <v>1014</v>
      </c>
      <c r="E704" s="22">
        <v>1</v>
      </c>
      <c r="F704" s="21">
        <f>G702</f>
        <v>5897.85</v>
      </c>
      <c r="G704" s="21">
        <f>ROUND(F704*E704,2)</f>
        <v>5897.85</v>
      </c>
    </row>
    <row r="705" spans="1:7" ht="0.95" customHeight="1" x14ac:dyDescent="0.25">
      <c r="A705" s="11"/>
      <c r="B705" s="11"/>
      <c r="C705" s="11"/>
      <c r="D705" s="17"/>
      <c r="E705" s="24"/>
      <c r="F705" s="24"/>
      <c r="G705" s="24"/>
    </row>
    <row r="706" spans="1:7" x14ac:dyDescent="0.25">
      <c r="A706" s="6" t="s">
        <v>1015</v>
      </c>
      <c r="B706" s="6" t="s">
        <v>11</v>
      </c>
      <c r="C706" s="6" t="s">
        <v>0</v>
      </c>
      <c r="D706" s="13" t="s">
        <v>1016</v>
      </c>
      <c r="E706" s="21">
        <f>E709</f>
        <v>1</v>
      </c>
      <c r="F706" s="21">
        <f>F709</f>
        <v>1500</v>
      </c>
      <c r="G706" s="21">
        <f>G709</f>
        <v>1500</v>
      </c>
    </row>
    <row r="707" spans="1:7" x14ac:dyDescent="0.25">
      <c r="A707" s="9" t="s">
        <v>1017</v>
      </c>
      <c r="B707" s="9" t="s">
        <v>16</v>
      </c>
      <c r="C707" s="9" t="s">
        <v>34</v>
      </c>
      <c r="D707" s="15" t="s">
        <v>1018</v>
      </c>
      <c r="E707" s="22">
        <v>1</v>
      </c>
      <c r="F707" s="22">
        <v>1500</v>
      </c>
      <c r="G707" s="23">
        <f>ROUND(E707*F707,2)</f>
        <v>1500</v>
      </c>
    </row>
    <row r="708" spans="1:7" ht="112.5" x14ac:dyDescent="0.25">
      <c r="A708" s="7"/>
      <c r="B708" s="7"/>
      <c r="C708" s="7"/>
      <c r="D708" s="10" t="s">
        <v>1019</v>
      </c>
      <c r="E708" s="22"/>
      <c r="F708" s="22"/>
      <c r="G708" s="22"/>
    </row>
    <row r="709" spans="1:7" x14ac:dyDescent="0.25">
      <c r="A709" s="7"/>
      <c r="B709" s="7"/>
      <c r="C709" s="7"/>
      <c r="D709" s="16" t="s">
        <v>1020</v>
      </c>
      <c r="E709" s="22">
        <v>1</v>
      </c>
      <c r="F709" s="21">
        <f>G707</f>
        <v>1500</v>
      </c>
      <c r="G709" s="21">
        <f>ROUND(F709*E709,2)</f>
        <v>1500</v>
      </c>
    </row>
    <row r="710" spans="1:7" ht="0.95" customHeight="1" x14ac:dyDescent="0.25">
      <c r="A710" s="11"/>
      <c r="B710" s="11"/>
      <c r="C710" s="11"/>
      <c r="D710" s="17"/>
      <c r="E710" s="24"/>
      <c r="F710" s="24"/>
      <c r="G710" s="24"/>
    </row>
    <row r="711" spans="1:7" x14ac:dyDescent="0.25">
      <c r="A711" s="7"/>
      <c r="B711" s="7"/>
      <c r="C711" s="7"/>
      <c r="D711" s="16" t="s">
        <v>1021</v>
      </c>
      <c r="E711" s="22">
        <v>1</v>
      </c>
      <c r="F711" s="21">
        <f>G34+G50+G138+G167+G200+G229+G266+G309+G458+G576+G656+G699+G704+G709</f>
        <v>591651.52</v>
      </c>
      <c r="G711" s="21">
        <f>ROUND(F711*E711,2)</f>
        <v>591651.52</v>
      </c>
    </row>
    <row r="712" spans="1:7" x14ac:dyDescent="0.25">
      <c r="A712" s="7"/>
      <c r="B712" s="7"/>
      <c r="C712" s="7"/>
      <c r="D712" s="10"/>
      <c r="E712" s="22"/>
      <c r="F712" s="22"/>
      <c r="G712" s="22"/>
    </row>
  </sheetData>
  <dataValidations count="1">
    <dataValidation type="list" allowBlank="1" showInputMessage="1" showErrorMessage="1" sqref="B4:B712" xr:uid="{EC859EBA-1825-4D72-B77C-A44DFE3146F5}">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Lopez</dc:creator>
  <cp:lastModifiedBy>Jesus Lopez</cp:lastModifiedBy>
  <dcterms:created xsi:type="dcterms:W3CDTF">2025-09-09T09:28:42Z</dcterms:created>
  <dcterms:modified xsi:type="dcterms:W3CDTF">2025-09-09T09:30:53Z</dcterms:modified>
</cp:coreProperties>
</file>