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defaultThemeVersion="166925"/>
  <mc:AlternateContent xmlns:mc="http://schemas.openxmlformats.org/markup-compatibility/2006">
    <mc:Choice Requires="x15">
      <x15ac:absPath xmlns:x15ac="http://schemas.microsoft.com/office/spreadsheetml/2010/11/ac" url="/Users/neops/Documents/01-Clientes/TenderBuilding/tender de ejemplo/"/>
    </mc:Choice>
  </mc:AlternateContent>
  <xr:revisionPtr revIDLastSave="0" documentId="8_{4B4EAA9F-6F2C-2343-AA61-090C07A80AEB}" xr6:coauthVersionLast="47" xr6:coauthVersionMax="47" xr10:uidLastSave="{00000000-0000-0000-0000-000000000000}"/>
  <bookViews>
    <workbookView xWindow="-38400" yWindow="7720" windowWidth="38400" windowHeight="21100" tabRatio="796" xr2:uid="{0B184351-49F2-48C9-9DC4-F9FD963B5C8F}"/>
  </bookViews>
  <sheets>
    <sheet name="mediciones ingeniería"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81" i="1" l="1"/>
  <c r="K1082" i="1" s="1"/>
  <c r="K1079" i="1" s="1"/>
  <c r="L1079" i="1"/>
  <c r="K1078" i="1"/>
  <c r="J1073" i="1"/>
  <c r="K1074" i="1" s="1"/>
  <c r="L1071" i="1"/>
  <c r="M1069" i="1"/>
  <c r="M1067" i="1"/>
  <c r="M1065" i="1"/>
  <c r="K1064" i="1"/>
  <c r="M1060" i="1"/>
  <c r="L1062" i="1" s="1"/>
  <c r="K1059" i="1"/>
  <c r="M1055" i="1"/>
  <c r="L1057" i="1" s="1"/>
  <c r="K1054" i="1"/>
  <c r="K1053" i="1"/>
  <c r="M1047" i="1"/>
  <c r="M1045" i="1"/>
  <c r="M1043" i="1"/>
  <c r="L1049" i="1" s="1"/>
  <c r="K1042" i="1"/>
  <c r="M1038" i="1"/>
  <c r="M1036" i="1"/>
  <c r="K1035" i="1"/>
  <c r="M1031" i="1"/>
  <c r="L1033" i="1" s="1"/>
  <c r="K1030" i="1"/>
  <c r="K1029" i="1"/>
  <c r="M1023" i="1"/>
  <c r="L1025" i="1" s="1"/>
  <c r="M1021" i="1"/>
  <c r="K1020" i="1"/>
  <c r="K1016" i="1"/>
  <c r="M1016" i="1" s="1"/>
  <c r="M1013" i="1" s="1"/>
  <c r="J1015" i="1"/>
  <c r="L1013" i="1"/>
  <c r="M1011" i="1"/>
  <c r="K1010" i="1"/>
  <c r="J1005" i="1"/>
  <c r="K1006" i="1" s="1"/>
  <c r="L1003" i="1"/>
  <c r="K1002" i="1"/>
  <c r="M998" i="1"/>
  <c r="M996" i="1"/>
  <c r="L1000" i="1" s="1"/>
  <c r="K995" i="1"/>
  <c r="K994" i="1"/>
  <c r="J987" i="1"/>
  <c r="K988" i="1" s="1"/>
  <c r="L985" i="1"/>
  <c r="J982" i="1"/>
  <c r="K983" i="1" s="1"/>
  <c r="M983" i="1" s="1"/>
  <c r="M980" i="1" s="1"/>
  <c r="L980" i="1"/>
  <c r="J977" i="1"/>
  <c r="K978" i="1" s="1"/>
  <c r="K975" i="1" s="1"/>
  <c r="L975" i="1"/>
  <c r="K974" i="1"/>
  <c r="K970" i="1"/>
  <c r="M970" i="1" s="1"/>
  <c r="M967" i="1" s="1"/>
  <c r="J969" i="1"/>
  <c r="L967" i="1"/>
  <c r="K965" i="1"/>
  <c r="M965" i="1" s="1"/>
  <c r="M962" i="1" s="1"/>
  <c r="J964" i="1"/>
  <c r="L962" i="1"/>
  <c r="K962" i="1"/>
  <c r="K961" i="1"/>
  <c r="J956" i="1"/>
  <c r="K957" i="1" s="1"/>
  <c r="K954" i="1" s="1"/>
  <c r="L954" i="1"/>
  <c r="J951" i="1"/>
  <c r="K952" i="1" s="1"/>
  <c r="K949" i="1" s="1"/>
  <c r="L949" i="1"/>
  <c r="M947" i="1"/>
  <c r="M944" i="1" s="1"/>
  <c r="J946" i="1"/>
  <c r="K947" i="1" s="1"/>
  <c r="K944" i="1" s="1"/>
  <c r="L944" i="1"/>
  <c r="J941" i="1"/>
  <c r="K942" i="1" s="1"/>
  <c r="K939" i="1" s="1"/>
  <c r="L939" i="1"/>
  <c r="K938" i="1"/>
  <c r="K937" i="1"/>
  <c r="J930" i="1"/>
  <c r="K931" i="1" s="1"/>
  <c r="K928" i="1" s="1"/>
  <c r="L928" i="1"/>
  <c r="J925" i="1"/>
  <c r="K926" i="1" s="1"/>
  <c r="L923" i="1"/>
  <c r="J920" i="1"/>
  <c r="J919" i="1"/>
  <c r="K921" i="1" s="1"/>
  <c r="L917" i="1"/>
  <c r="J914" i="1"/>
  <c r="J913" i="1"/>
  <c r="K915" i="1" s="1"/>
  <c r="L911" i="1"/>
  <c r="J908" i="1"/>
  <c r="J907" i="1"/>
  <c r="L905" i="1"/>
  <c r="J902" i="1"/>
  <c r="J901" i="1"/>
  <c r="L899" i="1"/>
  <c r="M897" i="1"/>
  <c r="M894" i="1" s="1"/>
  <c r="K897" i="1"/>
  <c r="K894" i="1" s="1"/>
  <c r="J896" i="1"/>
  <c r="L894" i="1"/>
  <c r="J891" i="1"/>
  <c r="J890" i="1"/>
  <c r="L888" i="1"/>
  <c r="J885" i="1"/>
  <c r="J884" i="1"/>
  <c r="K886" i="1" s="1"/>
  <c r="M886" i="1" s="1"/>
  <c r="M882" i="1" s="1"/>
  <c r="L882" i="1"/>
  <c r="J879" i="1"/>
  <c r="J878" i="1"/>
  <c r="K880" i="1" s="1"/>
  <c r="K876" i="1" s="1"/>
  <c r="L876" i="1"/>
  <c r="J873" i="1"/>
  <c r="J872" i="1"/>
  <c r="K874" i="1" s="1"/>
  <c r="K870" i="1" s="1"/>
  <c r="L870" i="1"/>
  <c r="K869" i="1"/>
  <c r="J864" i="1"/>
  <c r="J863" i="1"/>
  <c r="K865" i="1" s="1"/>
  <c r="L861" i="1"/>
  <c r="J858" i="1"/>
  <c r="J857" i="1"/>
  <c r="L855" i="1"/>
  <c r="J852" i="1"/>
  <c r="J851" i="1"/>
  <c r="L849" i="1"/>
  <c r="K848" i="1"/>
  <c r="J843" i="1"/>
  <c r="K844" i="1" s="1"/>
  <c r="L841" i="1"/>
  <c r="K839" i="1"/>
  <c r="J838" i="1"/>
  <c r="L836" i="1"/>
  <c r="K835" i="1"/>
  <c r="J830" i="1"/>
  <c r="K831" i="1" s="1"/>
  <c r="L828" i="1"/>
  <c r="K826" i="1"/>
  <c r="K823" i="1" s="1"/>
  <c r="J825" i="1"/>
  <c r="L823" i="1"/>
  <c r="J820" i="1"/>
  <c r="K821" i="1" s="1"/>
  <c r="M821" i="1" s="1"/>
  <c r="M818" i="1"/>
  <c r="L818" i="1"/>
  <c r="K817" i="1"/>
  <c r="J812" i="1"/>
  <c r="J811" i="1"/>
  <c r="L809" i="1"/>
  <c r="J806" i="1"/>
  <c r="J805" i="1"/>
  <c r="K807" i="1" s="1"/>
  <c r="M807" i="1" s="1"/>
  <c r="M803" i="1" s="1"/>
  <c r="L803" i="1"/>
  <c r="K802" i="1"/>
  <c r="J797" i="1"/>
  <c r="J796" i="1"/>
  <c r="L794" i="1"/>
  <c r="J791" i="1"/>
  <c r="J790" i="1"/>
  <c r="K792" i="1" s="1"/>
  <c r="M792" i="1" s="1"/>
  <c r="M788" i="1" s="1"/>
  <c r="L788" i="1"/>
  <c r="K787" i="1"/>
  <c r="J782" i="1"/>
  <c r="J781" i="1"/>
  <c r="L779" i="1"/>
  <c r="K778" i="1"/>
  <c r="K777" i="1"/>
  <c r="J768" i="1"/>
  <c r="K769" i="1" s="1"/>
  <c r="L766" i="1"/>
  <c r="M764" i="1"/>
  <c r="M761" i="1" s="1"/>
  <c r="K764" i="1"/>
  <c r="K761" i="1" s="1"/>
  <c r="J763" i="1"/>
  <c r="L761" i="1"/>
  <c r="K760" i="1"/>
  <c r="K759" i="1"/>
  <c r="J754" i="1"/>
  <c r="K755" i="1" s="1"/>
  <c r="M755" i="1" s="1"/>
  <c r="M752" i="1" s="1"/>
  <c r="L752" i="1"/>
  <c r="J749" i="1"/>
  <c r="K750" i="1" s="1"/>
  <c r="K747" i="1" s="1"/>
  <c r="L747" i="1"/>
  <c r="K746" i="1"/>
  <c r="J741" i="1"/>
  <c r="K742" i="1" s="1"/>
  <c r="L739" i="1"/>
  <c r="J736" i="1"/>
  <c r="K737" i="1" s="1"/>
  <c r="L734" i="1"/>
  <c r="J731" i="1"/>
  <c r="K732" i="1" s="1"/>
  <c r="L729" i="1"/>
  <c r="J726" i="1"/>
  <c r="K727" i="1" s="1"/>
  <c r="J725" i="1"/>
  <c r="L723" i="1"/>
  <c r="K722" i="1"/>
  <c r="K721" i="1"/>
  <c r="M713" i="1"/>
  <c r="M710" i="1" s="1"/>
  <c r="L715" i="1" s="1"/>
  <c r="M715" i="1" s="1"/>
  <c r="M709" i="1" s="1"/>
  <c r="L717" i="1" s="1"/>
  <c r="J712" i="1"/>
  <c r="K713" i="1" s="1"/>
  <c r="K710" i="1" s="1"/>
  <c r="L710" i="1"/>
  <c r="L709" i="1"/>
  <c r="K709" i="1"/>
  <c r="K708" i="1"/>
  <c r="J701" i="1"/>
  <c r="J700" i="1"/>
  <c r="J699" i="1"/>
  <c r="K702" i="1" s="1"/>
  <c r="L697" i="1"/>
  <c r="J694" i="1"/>
  <c r="J693" i="1"/>
  <c r="J692" i="1"/>
  <c r="L690" i="1"/>
  <c r="K689" i="1"/>
  <c r="K688" i="1"/>
  <c r="M684" i="1"/>
  <c r="M681" i="1" s="1"/>
  <c r="L686" i="1" s="1"/>
  <c r="L680" i="1" s="1"/>
  <c r="J683" i="1"/>
  <c r="K684" i="1" s="1"/>
  <c r="L681" i="1"/>
  <c r="K681" i="1"/>
  <c r="K680" i="1"/>
  <c r="K679" i="1"/>
  <c r="J672" i="1"/>
  <c r="K673" i="1" s="1"/>
  <c r="K670" i="1" s="1"/>
  <c r="L670" i="1"/>
  <c r="J667" i="1"/>
  <c r="J666" i="1"/>
  <c r="J665" i="1"/>
  <c r="L663" i="1"/>
  <c r="K661" i="1"/>
  <c r="K657" i="1" s="1"/>
  <c r="J660" i="1"/>
  <c r="J659" i="1"/>
  <c r="L657" i="1"/>
  <c r="K655" i="1"/>
  <c r="K654" i="1"/>
  <c r="K648" i="1"/>
  <c r="K644" i="1" s="1"/>
  <c r="J647" i="1"/>
  <c r="J646" i="1"/>
  <c r="L644" i="1"/>
  <c r="K643" i="1"/>
  <c r="J638" i="1"/>
  <c r="K639" i="1" s="1"/>
  <c r="K636" i="1" s="1"/>
  <c r="L636" i="1"/>
  <c r="K635" i="1"/>
  <c r="M631" i="1"/>
  <c r="M628" i="1" s="1"/>
  <c r="K631" i="1"/>
  <c r="K628" i="1" s="1"/>
  <c r="J630" i="1"/>
  <c r="L628" i="1"/>
  <c r="J625" i="1"/>
  <c r="J624" i="1"/>
  <c r="J623" i="1"/>
  <c r="L621" i="1"/>
  <c r="J618" i="1"/>
  <c r="K619" i="1" s="1"/>
  <c r="L616" i="1"/>
  <c r="J613" i="1"/>
  <c r="J612" i="1"/>
  <c r="J611" i="1"/>
  <c r="L609" i="1"/>
  <c r="J606" i="1"/>
  <c r="J605" i="1"/>
  <c r="J604" i="1"/>
  <c r="L602" i="1"/>
  <c r="J599" i="1"/>
  <c r="K600" i="1" s="1"/>
  <c r="J598" i="1"/>
  <c r="L596" i="1"/>
  <c r="J593" i="1"/>
  <c r="J592" i="1"/>
  <c r="J591" i="1"/>
  <c r="J590" i="1"/>
  <c r="J589" i="1"/>
  <c r="J588" i="1"/>
  <c r="L586" i="1"/>
  <c r="K585" i="1"/>
  <c r="J580" i="1"/>
  <c r="K581" i="1" s="1"/>
  <c r="L578" i="1"/>
  <c r="J575" i="1"/>
  <c r="J574" i="1"/>
  <c r="L572" i="1"/>
  <c r="J569" i="1"/>
  <c r="K570" i="1" s="1"/>
  <c r="L567" i="1"/>
  <c r="J564" i="1"/>
  <c r="J563" i="1"/>
  <c r="K565" i="1" s="1"/>
  <c r="J562" i="1"/>
  <c r="L560" i="1"/>
  <c r="K558" i="1"/>
  <c r="J557" i="1"/>
  <c r="J556" i="1"/>
  <c r="J555" i="1"/>
  <c r="L553" i="1"/>
  <c r="J550" i="1"/>
  <c r="K551" i="1" s="1"/>
  <c r="L548" i="1"/>
  <c r="K546" i="1"/>
  <c r="M546" i="1" s="1"/>
  <c r="M543" i="1" s="1"/>
  <c r="J545" i="1"/>
  <c r="L543" i="1"/>
  <c r="J540" i="1"/>
  <c r="J539" i="1"/>
  <c r="J538" i="1"/>
  <c r="J537" i="1"/>
  <c r="L535" i="1"/>
  <c r="K533" i="1"/>
  <c r="J532" i="1"/>
  <c r="J531" i="1"/>
  <c r="L529" i="1"/>
  <c r="K528" i="1"/>
  <c r="K527" i="1"/>
  <c r="K521" i="1"/>
  <c r="K518" i="1" s="1"/>
  <c r="J520" i="1"/>
  <c r="L518" i="1"/>
  <c r="J515" i="1"/>
  <c r="J514" i="1"/>
  <c r="J513" i="1"/>
  <c r="J512" i="1"/>
  <c r="J511" i="1"/>
  <c r="L509" i="1"/>
  <c r="K508" i="1"/>
  <c r="J503" i="1"/>
  <c r="K504" i="1" s="1"/>
  <c r="M504" i="1" s="1"/>
  <c r="M501" i="1" s="1"/>
  <c r="L506" i="1" s="1"/>
  <c r="L501" i="1"/>
  <c r="K500" i="1"/>
  <c r="J495" i="1"/>
  <c r="J494" i="1"/>
  <c r="J493" i="1"/>
  <c r="J492" i="1"/>
  <c r="L490" i="1"/>
  <c r="J487" i="1"/>
  <c r="J486" i="1"/>
  <c r="J485" i="1"/>
  <c r="J484" i="1"/>
  <c r="J483" i="1"/>
  <c r="J482" i="1"/>
  <c r="J481" i="1"/>
  <c r="J480" i="1"/>
  <c r="L478" i="1"/>
  <c r="K477" i="1"/>
  <c r="J468" i="1"/>
  <c r="K469" i="1" s="1"/>
  <c r="M469" i="1" s="1"/>
  <c r="M466" i="1" s="1"/>
  <c r="L466" i="1"/>
  <c r="J463" i="1"/>
  <c r="J462" i="1"/>
  <c r="J461" i="1"/>
  <c r="J460" i="1"/>
  <c r="J459" i="1"/>
  <c r="J458" i="1"/>
  <c r="L456" i="1"/>
  <c r="K455" i="1"/>
  <c r="K451" i="1"/>
  <c r="K447" i="1" s="1"/>
  <c r="J450" i="1"/>
  <c r="J449" i="1"/>
  <c r="L447" i="1"/>
  <c r="J444" i="1"/>
  <c r="K445" i="1" s="1"/>
  <c r="J443" i="1"/>
  <c r="L441" i="1"/>
  <c r="K440" i="1"/>
  <c r="K439" i="1"/>
  <c r="J432" i="1"/>
  <c r="J431" i="1"/>
  <c r="J430" i="1"/>
  <c r="K433" i="1" s="1"/>
  <c r="L428" i="1"/>
  <c r="K427" i="1"/>
  <c r="K423" i="1"/>
  <c r="M423" i="1" s="1"/>
  <c r="M418" i="1" s="1"/>
  <c r="J422" i="1"/>
  <c r="J421" i="1"/>
  <c r="J420" i="1"/>
  <c r="L418" i="1"/>
  <c r="J415" i="1"/>
  <c r="J414" i="1"/>
  <c r="J413" i="1"/>
  <c r="J412" i="1"/>
  <c r="J411" i="1"/>
  <c r="L409" i="1"/>
  <c r="K408" i="1"/>
  <c r="K407" i="1"/>
  <c r="K406" i="1"/>
  <c r="J401" i="1"/>
  <c r="J400" i="1"/>
  <c r="J399" i="1"/>
  <c r="L397" i="1"/>
  <c r="K396" i="1"/>
  <c r="K395" i="1"/>
  <c r="J386" i="1"/>
  <c r="K387" i="1" s="1"/>
  <c r="L384" i="1"/>
  <c r="K383" i="1"/>
  <c r="M379" i="1"/>
  <c r="M376" i="1" s="1"/>
  <c r="L381" i="1" s="1"/>
  <c r="L375" i="1" s="1"/>
  <c r="J378" i="1"/>
  <c r="K379" i="1" s="1"/>
  <c r="K376" i="1" s="1"/>
  <c r="L376" i="1"/>
  <c r="K375" i="1"/>
  <c r="J370" i="1"/>
  <c r="J369" i="1"/>
  <c r="J368" i="1"/>
  <c r="J367" i="1"/>
  <c r="J366" i="1"/>
  <c r="L364" i="1"/>
  <c r="K363" i="1"/>
  <c r="J358" i="1"/>
  <c r="K359" i="1" s="1"/>
  <c r="M359" i="1" s="1"/>
  <c r="M355" i="1" s="1"/>
  <c r="L361" i="1" s="1"/>
  <c r="J357" i="1"/>
  <c r="L355" i="1"/>
  <c r="K354" i="1"/>
  <c r="J349" i="1"/>
  <c r="K350" i="1" s="1"/>
  <c r="L347" i="1"/>
  <c r="K346" i="1"/>
  <c r="J341" i="1"/>
  <c r="J340" i="1"/>
  <c r="J339" i="1"/>
  <c r="J338" i="1"/>
  <c r="J337" i="1"/>
  <c r="L335" i="1"/>
  <c r="J332" i="1"/>
  <c r="J331" i="1"/>
  <c r="J330" i="1"/>
  <c r="J329" i="1"/>
  <c r="J328" i="1"/>
  <c r="J327" i="1"/>
  <c r="J326" i="1"/>
  <c r="J325" i="1"/>
  <c r="J324" i="1"/>
  <c r="L322" i="1"/>
  <c r="J319" i="1"/>
  <c r="J318" i="1"/>
  <c r="J317" i="1"/>
  <c r="K320" i="1" s="1"/>
  <c r="K315" i="1" s="1"/>
  <c r="L315" i="1"/>
  <c r="K314" i="1"/>
  <c r="J309" i="1"/>
  <c r="J308" i="1"/>
  <c r="L306" i="1"/>
  <c r="J303" i="1"/>
  <c r="K304" i="1" s="1"/>
  <c r="M304" i="1" s="1"/>
  <c r="M300" i="1" s="1"/>
  <c r="J302" i="1"/>
  <c r="L300" i="1"/>
  <c r="J297" i="1"/>
  <c r="J296" i="1"/>
  <c r="J295" i="1"/>
  <c r="L293" i="1"/>
  <c r="K292" i="1"/>
  <c r="K291" i="1"/>
  <c r="J286" i="1"/>
  <c r="J285" i="1"/>
  <c r="L283" i="1"/>
  <c r="J280" i="1"/>
  <c r="J279" i="1"/>
  <c r="L277" i="1"/>
  <c r="K276" i="1"/>
  <c r="K275" i="1"/>
  <c r="J268" i="1"/>
  <c r="K269" i="1" s="1"/>
  <c r="M269" i="1" s="1"/>
  <c r="M266" i="1" s="1"/>
  <c r="L266" i="1"/>
  <c r="J263" i="1"/>
  <c r="K264" i="1" s="1"/>
  <c r="M264" i="1" s="1"/>
  <c r="M261" i="1" s="1"/>
  <c r="L271" i="1" s="1"/>
  <c r="L261" i="1"/>
  <c r="K260" i="1"/>
  <c r="J255" i="1"/>
  <c r="K256" i="1" s="1"/>
  <c r="L253" i="1"/>
  <c r="K252" i="1"/>
  <c r="K251" i="1"/>
  <c r="J244" i="1"/>
  <c r="K245" i="1" s="1"/>
  <c r="L242" i="1"/>
  <c r="K241" i="1"/>
  <c r="J236" i="1"/>
  <c r="K237" i="1" s="1"/>
  <c r="K234" i="1" s="1"/>
  <c r="L234" i="1"/>
  <c r="K233" i="1"/>
  <c r="J228" i="1"/>
  <c r="K229" i="1" s="1"/>
  <c r="K226" i="1" s="1"/>
  <c r="L226" i="1"/>
  <c r="J223" i="1"/>
  <c r="K224" i="1" s="1"/>
  <c r="K221" i="1" s="1"/>
  <c r="L221" i="1"/>
  <c r="K220" i="1"/>
  <c r="J215" i="1"/>
  <c r="J214" i="1"/>
  <c r="L212" i="1"/>
  <c r="K211" i="1"/>
  <c r="K207" i="1"/>
  <c r="K203" i="1" s="1"/>
  <c r="J206" i="1"/>
  <c r="J205" i="1"/>
  <c r="L203" i="1"/>
  <c r="J200" i="1"/>
  <c r="K201" i="1" s="1"/>
  <c r="L198" i="1"/>
  <c r="J195" i="1"/>
  <c r="K196" i="1" s="1"/>
  <c r="L193" i="1"/>
  <c r="K192" i="1"/>
  <c r="K188" i="1"/>
  <c r="M188" i="1" s="1"/>
  <c r="M184" i="1" s="1"/>
  <c r="J187" i="1"/>
  <c r="J186" i="1"/>
  <c r="L184" i="1"/>
  <c r="J181" i="1"/>
  <c r="K182" i="1" s="1"/>
  <c r="L179" i="1"/>
  <c r="J176" i="1"/>
  <c r="K177" i="1" s="1"/>
  <c r="L174" i="1"/>
  <c r="K173" i="1"/>
  <c r="K172" i="1"/>
  <c r="J165" i="1"/>
  <c r="K166" i="1" s="1"/>
  <c r="L163" i="1"/>
  <c r="M161" i="1"/>
  <c r="M158" i="1" s="1"/>
  <c r="J160" i="1"/>
  <c r="K161" i="1" s="1"/>
  <c r="K158" i="1" s="1"/>
  <c r="L158" i="1"/>
  <c r="M156" i="1"/>
  <c r="M153" i="1" s="1"/>
  <c r="K156" i="1"/>
  <c r="L153" i="1"/>
  <c r="K153" i="1"/>
  <c r="K152" i="1"/>
  <c r="J145" i="1"/>
  <c r="K146" i="1" s="1"/>
  <c r="J144" i="1"/>
  <c r="L142" i="1"/>
  <c r="K141" i="1"/>
  <c r="M137" i="1"/>
  <c r="M132" i="1" s="1"/>
  <c r="L139" i="1" s="1"/>
  <c r="M139" i="1" s="1"/>
  <c r="K137" i="1"/>
  <c r="L132" i="1"/>
  <c r="K132" i="1"/>
  <c r="M131" i="1"/>
  <c r="K131" i="1"/>
  <c r="M127" i="1"/>
  <c r="K127" i="1"/>
  <c r="M124" i="1"/>
  <c r="L129" i="1" s="1"/>
  <c r="L123" i="1" s="1"/>
  <c r="L124" i="1"/>
  <c r="K124" i="1"/>
  <c r="K123" i="1"/>
  <c r="K122" i="1"/>
  <c r="K121" i="1"/>
  <c r="J114" i="1"/>
  <c r="K115" i="1" s="1"/>
  <c r="L111" i="1"/>
  <c r="M109" i="1"/>
  <c r="M106" i="1" s="1"/>
  <c r="J108" i="1"/>
  <c r="K109" i="1" s="1"/>
  <c r="K106" i="1" s="1"/>
  <c r="L106" i="1"/>
  <c r="J103" i="1"/>
  <c r="K104" i="1" s="1"/>
  <c r="L102" i="1"/>
  <c r="J99" i="1"/>
  <c r="J98" i="1"/>
  <c r="K100" i="1" s="1"/>
  <c r="M100" i="1" s="1"/>
  <c r="M97" i="1" s="1"/>
  <c r="L97" i="1"/>
  <c r="K96" i="1"/>
  <c r="K92" i="1"/>
  <c r="J91" i="1"/>
  <c r="L85" i="1"/>
  <c r="K84" i="1"/>
  <c r="J77" i="1"/>
  <c r="K78" i="1" s="1"/>
  <c r="L75" i="1"/>
  <c r="K74" i="1"/>
  <c r="J69" i="1"/>
  <c r="K70" i="1" s="1"/>
  <c r="L67" i="1"/>
  <c r="K66" i="1"/>
  <c r="K65" i="1"/>
  <c r="K64" i="1"/>
  <c r="L60" i="1"/>
  <c r="M60" i="1" s="1"/>
  <c r="M54" i="1" s="1"/>
  <c r="K58" i="1"/>
  <c r="M58" i="1" s="1"/>
  <c r="M55" i="1" s="1"/>
  <c r="J57" i="1"/>
  <c r="L55" i="1"/>
  <c r="K54" i="1"/>
  <c r="J49" i="1"/>
  <c r="K50" i="1" s="1"/>
  <c r="L47" i="1"/>
  <c r="K46" i="1"/>
  <c r="K42" i="1"/>
  <c r="K38" i="1" s="1"/>
  <c r="J41" i="1"/>
  <c r="J40" i="1"/>
  <c r="L38" i="1"/>
  <c r="J35" i="1"/>
  <c r="J34" i="1"/>
  <c r="L32" i="1"/>
  <c r="K31" i="1"/>
  <c r="M29" i="1"/>
  <c r="M23" i="1" s="1"/>
  <c r="J26" i="1"/>
  <c r="K27" i="1" s="1"/>
  <c r="M27" i="1" s="1"/>
  <c r="M24" i="1" s="1"/>
  <c r="L29" i="1" s="1"/>
  <c r="L23" i="1" s="1"/>
  <c r="L24" i="1"/>
  <c r="K24" i="1"/>
  <c r="K23" i="1"/>
  <c r="J18" i="1"/>
  <c r="K19" i="1" s="1"/>
  <c r="L16" i="1"/>
  <c r="K14" i="1"/>
  <c r="M14" i="1" s="1"/>
  <c r="M11" i="1" s="1"/>
  <c r="J13" i="1"/>
  <c r="L11" i="1"/>
  <c r="J8" i="1"/>
  <c r="K9" i="1" s="1"/>
  <c r="L6" i="1"/>
  <c r="K5" i="1"/>
  <c r="K4" i="1"/>
  <c r="K729" i="1" l="1"/>
  <c r="M732" i="1"/>
  <c r="M729" i="1" s="1"/>
  <c r="K766" i="1"/>
  <c r="M769" i="1"/>
  <c r="M766" i="1" s="1"/>
  <c r="K560" i="1"/>
  <c r="M565" i="1"/>
  <c r="M560" i="1" s="1"/>
  <c r="M737" i="1"/>
  <c r="M734" i="1" s="1"/>
  <c r="K734" i="1"/>
  <c r="L995" i="1"/>
  <c r="M1000" i="1"/>
  <c r="M995" i="1" s="1"/>
  <c r="M1074" i="1"/>
  <c r="M1071" i="1" s="1"/>
  <c r="L1076" i="1" s="1"/>
  <c r="K1071" i="1"/>
  <c r="M445" i="1"/>
  <c r="M441" i="1" s="1"/>
  <c r="L453" i="1" s="1"/>
  <c r="K441" i="1"/>
  <c r="K567" i="1"/>
  <c r="M570" i="1"/>
  <c r="M567" i="1" s="1"/>
  <c r="M9" i="1"/>
  <c r="M6" i="1" s="1"/>
  <c r="K6" i="1"/>
  <c r="M78" i="1"/>
  <c r="M75" i="1" s="1"/>
  <c r="L80" i="1" s="1"/>
  <c r="K75" i="1"/>
  <c r="K179" i="1"/>
  <c r="M182" i="1"/>
  <c r="M179" i="1" s="1"/>
  <c r="M129" i="1"/>
  <c r="M123" i="1" s="1"/>
  <c r="M320" i="1"/>
  <c r="M315" i="1" s="1"/>
  <c r="K464" i="1"/>
  <c r="K55" i="1"/>
  <c r="K543" i="1"/>
  <c r="K967" i="1"/>
  <c r="M978" i="1"/>
  <c r="M975" i="1" s="1"/>
  <c r="M224" i="1"/>
  <c r="M221" i="1" s="1"/>
  <c r="L231" i="1" s="1"/>
  <c r="M231" i="1" s="1"/>
  <c r="M220" i="1" s="1"/>
  <c r="K11" i="1"/>
  <c r="L131" i="1"/>
  <c r="M229" i="1"/>
  <c r="M226" i="1" s="1"/>
  <c r="K287" i="1"/>
  <c r="K576" i="1"/>
  <c r="M673" i="1"/>
  <c r="M670" i="1" s="1"/>
  <c r="K853" i="1"/>
  <c r="M853" i="1" s="1"/>
  <c r="M849" i="1" s="1"/>
  <c r="M880" i="1"/>
  <c r="M876" i="1" s="1"/>
  <c r="M957" i="1"/>
  <c r="M954" i="1" s="1"/>
  <c r="K980" i="1"/>
  <c r="K1013" i="1"/>
  <c r="K416" i="1"/>
  <c r="K607" i="1"/>
  <c r="K602" i="1" s="1"/>
  <c r="K909" i="1"/>
  <c r="K371" i="1"/>
  <c r="K364" i="1" s="1"/>
  <c r="K402" i="1"/>
  <c r="M402" i="1" s="1"/>
  <c r="M397" i="1" s="1"/>
  <c r="L404" i="1" s="1"/>
  <c r="L396" i="1" s="1"/>
  <c r="L771" i="1"/>
  <c r="L760" i="1" s="1"/>
  <c r="K813" i="1"/>
  <c r="K809" i="1" s="1"/>
  <c r="M826" i="1"/>
  <c r="M823" i="1" s="1"/>
  <c r="M931" i="1"/>
  <c r="M928" i="1" s="1"/>
  <c r="L1040" i="1"/>
  <c r="M207" i="1"/>
  <c r="M203" i="1" s="1"/>
  <c r="K36" i="1"/>
  <c r="K184" i="1"/>
  <c r="K281" i="1"/>
  <c r="K310" i="1"/>
  <c r="K614" i="1"/>
  <c r="K626" i="1"/>
  <c r="K668" i="1"/>
  <c r="K788" i="1"/>
  <c r="K818" i="1"/>
  <c r="K903" i="1"/>
  <c r="K899" i="1" s="1"/>
  <c r="M70" i="1"/>
  <c r="M67" i="1" s="1"/>
  <c r="L72" i="1" s="1"/>
  <c r="K67" i="1"/>
  <c r="K16" i="1"/>
  <c r="M19" i="1"/>
  <c r="M16" i="1" s="1"/>
  <c r="K32" i="1"/>
  <c r="M36" i="1"/>
  <c r="M32" i="1" s="1"/>
  <c r="M146" i="1"/>
  <c r="M142" i="1" s="1"/>
  <c r="L148" i="1" s="1"/>
  <c r="K142" i="1"/>
  <c r="K456" i="1"/>
  <c r="M464" i="1"/>
  <c r="M456" i="1" s="1"/>
  <c r="L471" i="1" s="1"/>
  <c r="K111" i="1"/>
  <c r="M115" i="1"/>
  <c r="M111" i="1" s="1"/>
  <c r="K347" i="1"/>
  <c r="M350" i="1"/>
  <c r="M347" i="1" s="1"/>
  <c r="L352" i="1" s="1"/>
  <c r="L54" i="1"/>
  <c r="K488" i="1"/>
  <c r="M42" i="1"/>
  <c r="M38" i="1" s="1"/>
  <c r="K242" i="1"/>
  <c r="M245" i="1"/>
  <c r="M242" i="1" s="1"/>
  <c r="L247" i="1" s="1"/>
  <c r="K277" i="1"/>
  <c r="M281" i="1"/>
  <c r="M277" i="1" s="1"/>
  <c r="K306" i="1"/>
  <c r="M310" i="1"/>
  <c r="M306" i="1" s="1"/>
  <c r="M381" i="1"/>
  <c r="M375" i="1" s="1"/>
  <c r="K548" i="1"/>
  <c r="M551" i="1"/>
  <c r="M548" i="1" s="1"/>
  <c r="K663" i="1"/>
  <c r="M668" i="1"/>
  <c r="M663" i="1" s="1"/>
  <c r="K723" i="1"/>
  <c r="M727" i="1"/>
  <c r="M723" i="1" s="1"/>
  <c r="M813" i="1"/>
  <c r="M809" i="1" s="1"/>
  <c r="M839" i="1"/>
  <c r="M836" i="1" s="1"/>
  <c r="L846" i="1" s="1"/>
  <c r="K836" i="1"/>
  <c r="K905" i="1"/>
  <c r="M909" i="1"/>
  <c r="M905" i="1" s="1"/>
  <c r="M942" i="1"/>
  <c r="M939" i="1" s="1"/>
  <c r="L1018" i="1"/>
  <c r="K47" i="1"/>
  <c r="M50" i="1"/>
  <c r="M47" i="1" s="1"/>
  <c r="L52" i="1" s="1"/>
  <c r="L21" i="1"/>
  <c r="K253" i="1"/>
  <c r="M256" i="1"/>
  <c r="M253" i="1" s="1"/>
  <c r="L258" i="1" s="1"/>
  <c r="K163" i="1"/>
  <c r="M166" i="1"/>
  <c r="M163" i="1" s="1"/>
  <c r="M271" i="1"/>
  <c r="M260" i="1" s="1"/>
  <c r="L260" i="1"/>
  <c r="M533" i="1"/>
  <c r="M529" i="1" s="1"/>
  <c r="K529" i="1"/>
  <c r="K594" i="1"/>
  <c r="M600" i="1"/>
  <c r="M596" i="1" s="1"/>
  <c r="K596" i="1"/>
  <c r="K572" i="1"/>
  <c r="M576" i="1"/>
  <c r="M572" i="1" s="1"/>
  <c r="K697" i="1"/>
  <c r="M702" i="1"/>
  <c r="M697" i="1" s="1"/>
  <c r="M717" i="1"/>
  <c r="M708" i="1" s="1"/>
  <c r="L708" i="1"/>
  <c r="K841" i="1"/>
  <c r="M844" i="1"/>
  <c r="M841" i="1" s="1"/>
  <c r="M915" i="1"/>
  <c r="M911" i="1" s="1"/>
  <c r="K911" i="1"/>
  <c r="M1049" i="1"/>
  <c r="M1042" i="1" s="1"/>
  <c r="L1042" i="1"/>
  <c r="K198" i="1"/>
  <c r="M201" i="1"/>
  <c r="M198" i="1" s="1"/>
  <c r="M92" i="1"/>
  <c r="M85" i="1" s="1"/>
  <c r="L94" i="1" s="1"/>
  <c r="K85" i="1"/>
  <c r="K102" i="1"/>
  <c r="M104" i="1"/>
  <c r="M102" i="1" s="1"/>
  <c r="L117" i="1" s="1"/>
  <c r="L354" i="1"/>
  <c r="M361" i="1"/>
  <c r="M354" i="1" s="1"/>
  <c r="L500" i="1"/>
  <c r="M506" i="1"/>
  <c r="M500" i="1" s="1"/>
  <c r="M80" i="1"/>
  <c r="M74" i="1" s="1"/>
  <c r="L74" i="1"/>
  <c r="K97" i="1"/>
  <c r="L168" i="1"/>
  <c r="K193" i="1"/>
  <c r="M196" i="1"/>
  <c r="M193" i="1" s="1"/>
  <c r="M387" i="1"/>
  <c r="M384" i="1" s="1"/>
  <c r="L389" i="1" s="1"/>
  <c r="K384" i="1"/>
  <c r="K616" i="1"/>
  <c r="M619" i="1"/>
  <c r="M616" i="1" s="1"/>
  <c r="M742" i="1"/>
  <c r="M739" i="1" s="1"/>
  <c r="K739" i="1"/>
  <c r="K553" i="1"/>
  <c r="M558" i="1"/>
  <c r="M553" i="1" s="1"/>
  <c r="M581" i="1"/>
  <c r="M578" i="1" s="1"/>
  <c r="K578" i="1"/>
  <c r="K861" i="1"/>
  <c r="M865" i="1"/>
  <c r="M861" i="1" s="1"/>
  <c r="K917" i="1"/>
  <c r="M921" i="1"/>
  <c r="M917" i="1" s="1"/>
  <c r="K985" i="1"/>
  <c r="M988" i="1"/>
  <c r="M985" i="1" s="1"/>
  <c r="K428" i="1"/>
  <c r="M433" i="1"/>
  <c r="M428" i="1" s="1"/>
  <c r="L435" i="1" s="1"/>
  <c r="K174" i="1"/>
  <c r="M177" i="1"/>
  <c r="M174" i="1" s="1"/>
  <c r="L190" i="1" s="1"/>
  <c r="L815" i="1"/>
  <c r="K609" i="1"/>
  <c r="M614" i="1"/>
  <c r="M609" i="1" s="1"/>
  <c r="K828" i="1"/>
  <c r="M831" i="1"/>
  <c r="M828" i="1" s="1"/>
  <c r="L833" i="1" s="1"/>
  <c r="K266" i="1"/>
  <c r="K300" i="1"/>
  <c r="M451" i="1"/>
  <c r="M447" i="1" s="1"/>
  <c r="M639" i="1"/>
  <c r="M636" i="1" s="1"/>
  <c r="L641" i="1" s="1"/>
  <c r="M648" i="1"/>
  <c r="M644" i="1" s="1"/>
  <c r="L650" i="1" s="1"/>
  <c r="K882" i="1"/>
  <c r="K892" i="1"/>
  <c r="L1020" i="1"/>
  <c r="M1025" i="1"/>
  <c r="M1020" i="1" s="1"/>
  <c r="L1035" i="1"/>
  <c r="M1040" i="1"/>
  <c r="M1035" i="1" s="1"/>
  <c r="K418" i="1"/>
  <c r="K496" i="1"/>
  <c r="K501" i="1"/>
  <c r="M661" i="1"/>
  <c r="M657" i="1" s="1"/>
  <c r="L675" i="1" s="1"/>
  <c r="M686" i="1"/>
  <c r="M680" i="1" s="1"/>
  <c r="K695" i="1"/>
  <c r="M750" i="1"/>
  <c r="M747" i="1" s="1"/>
  <c r="L757" i="1" s="1"/>
  <c r="K783" i="1"/>
  <c r="K803" i="1"/>
  <c r="M874" i="1"/>
  <c r="M870" i="1" s="1"/>
  <c r="M903" i="1"/>
  <c r="M899" i="1" s="1"/>
  <c r="K1003" i="1"/>
  <c r="M1006" i="1"/>
  <c r="M1003" i="1" s="1"/>
  <c r="L1008" i="1" s="1"/>
  <c r="K283" i="1"/>
  <c r="M287" i="1"/>
  <c r="M283" i="1" s="1"/>
  <c r="K342" i="1"/>
  <c r="K752" i="1"/>
  <c r="K923" i="1"/>
  <c r="M926" i="1"/>
  <c r="M923" i="1" s="1"/>
  <c r="M1057" i="1"/>
  <c r="M1054" i="1" s="1"/>
  <c r="L1054" i="1"/>
  <c r="K333" i="1"/>
  <c r="M237" i="1"/>
  <c r="M234" i="1" s="1"/>
  <c r="L239" i="1" s="1"/>
  <c r="K261" i="1"/>
  <c r="K355" i="1"/>
  <c r="K397" i="1"/>
  <c r="M521" i="1"/>
  <c r="M518" i="1" s="1"/>
  <c r="M607" i="1"/>
  <c r="M602" i="1" s="1"/>
  <c r="K859" i="1"/>
  <c r="M952" i="1"/>
  <c r="M949" i="1" s="1"/>
  <c r="K216" i="1"/>
  <c r="K298" i="1"/>
  <c r="K466" i="1"/>
  <c r="K798" i="1"/>
  <c r="L1030" i="1"/>
  <c r="M1033" i="1"/>
  <c r="M1030" i="1" s="1"/>
  <c r="K541" i="1"/>
  <c r="L972" i="1"/>
  <c r="L1059" i="1"/>
  <c r="M1062" i="1"/>
  <c r="M1059" i="1" s="1"/>
  <c r="K516" i="1"/>
  <c r="M1082" i="1"/>
  <c r="M1079" i="1" s="1"/>
  <c r="L1084" i="1" s="1"/>
  <c r="L1064" i="1" l="1"/>
  <c r="M1076" i="1"/>
  <c r="M1064" i="1" s="1"/>
  <c r="L289" i="1"/>
  <c r="M289" i="1" s="1"/>
  <c r="M276" i="1" s="1"/>
  <c r="M371" i="1"/>
  <c r="M364" i="1" s="1"/>
  <c r="L373" i="1" s="1"/>
  <c r="M626" i="1"/>
  <c r="M621" i="1" s="1"/>
  <c r="K621" i="1"/>
  <c r="L990" i="1"/>
  <c r="M990" i="1" s="1"/>
  <c r="M974" i="1" s="1"/>
  <c r="L220" i="1"/>
  <c r="M771" i="1"/>
  <c r="M760" i="1" s="1"/>
  <c r="L773" i="1" s="1"/>
  <c r="M404" i="1"/>
  <c r="M396" i="1" s="1"/>
  <c r="K409" i="1"/>
  <c r="M416" i="1"/>
  <c r="M409" i="1" s="1"/>
  <c r="L425" i="1" s="1"/>
  <c r="K849" i="1"/>
  <c r="L959" i="1"/>
  <c r="L974" i="1"/>
  <c r="M117" i="1"/>
  <c r="M96" i="1" s="1"/>
  <c r="L96" i="1"/>
  <c r="L817" i="1"/>
  <c r="M833" i="1"/>
  <c r="M817" i="1" s="1"/>
  <c r="K794" i="1"/>
  <c r="M798" i="1"/>
  <c r="M794" i="1" s="1"/>
  <c r="L800" i="1" s="1"/>
  <c r="K212" i="1"/>
  <c r="M216" i="1"/>
  <c r="M212" i="1" s="1"/>
  <c r="L218" i="1" s="1"/>
  <c r="M21" i="1"/>
  <c r="M5" i="1" s="1"/>
  <c r="L5" i="1"/>
  <c r="M453" i="1"/>
  <c r="M440" i="1" s="1"/>
  <c r="L440" i="1"/>
  <c r="M1084" i="1"/>
  <c r="M1078" i="1" s="1"/>
  <c r="L1086" i="1" s="1"/>
  <c r="L1078" i="1"/>
  <c r="M650" i="1"/>
  <c r="M643" i="1" s="1"/>
  <c r="L643" i="1"/>
  <c r="L141" i="1"/>
  <c r="M148" i="1"/>
  <c r="M141" i="1" s="1"/>
  <c r="L150" i="1" s="1"/>
  <c r="M972" i="1"/>
  <c r="M961" i="1" s="1"/>
  <c r="L961" i="1"/>
  <c r="K335" i="1"/>
  <c r="M342" i="1"/>
  <c r="M335" i="1" s="1"/>
  <c r="K779" i="1"/>
  <c r="M783" i="1"/>
  <c r="M779" i="1" s="1"/>
  <c r="L785" i="1" s="1"/>
  <c r="M641" i="1"/>
  <c r="M635" i="1" s="1"/>
  <c r="L635" i="1"/>
  <c r="M815" i="1"/>
  <c r="M802" i="1" s="1"/>
  <c r="L802" i="1"/>
  <c r="M168" i="1"/>
  <c r="M152" i="1" s="1"/>
  <c r="L152" i="1"/>
  <c r="M846" i="1"/>
  <c r="M835" i="1" s="1"/>
  <c r="L835" i="1"/>
  <c r="M352" i="1"/>
  <c r="M346" i="1" s="1"/>
  <c r="L346" i="1"/>
  <c r="K535" i="1"/>
  <c r="M541" i="1"/>
  <c r="M535" i="1" s="1"/>
  <c r="L583" i="1" s="1"/>
  <c r="K855" i="1"/>
  <c r="M859" i="1"/>
  <c r="M855" i="1" s="1"/>
  <c r="L867" i="1" s="1"/>
  <c r="M239" i="1"/>
  <c r="M233" i="1" s="1"/>
  <c r="L233" i="1"/>
  <c r="L746" i="1"/>
  <c r="M757" i="1"/>
  <c r="M746" i="1" s="1"/>
  <c r="L173" i="1"/>
  <c r="M190" i="1"/>
  <c r="M173" i="1" s="1"/>
  <c r="M52" i="1"/>
  <c r="M46" i="1" s="1"/>
  <c r="L46" i="1"/>
  <c r="L44" i="1"/>
  <c r="L1051" i="1"/>
  <c r="K322" i="1"/>
  <c r="M333" i="1"/>
  <c r="M322" i="1" s="1"/>
  <c r="M695" i="1"/>
  <c r="M690" i="1" s="1"/>
  <c r="L704" i="1" s="1"/>
  <c r="K690" i="1"/>
  <c r="L241" i="1"/>
  <c r="M247" i="1"/>
  <c r="M241" i="1" s="1"/>
  <c r="M1008" i="1"/>
  <c r="M1002" i="1" s="1"/>
  <c r="L1027" i="1" s="1"/>
  <c r="L1002" i="1"/>
  <c r="L427" i="1"/>
  <c r="M435" i="1"/>
  <c r="M427" i="1" s="1"/>
  <c r="M94" i="1"/>
  <c r="M84" i="1" s="1"/>
  <c r="L84" i="1"/>
  <c r="L1010" i="1"/>
  <c r="M1018" i="1"/>
  <c r="M1010" i="1" s="1"/>
  <c r="M773" i="1"/>
  <c r="M759" i="1" s="1"/>
  <c r="L759" i="1"/>
  <c r="L455" i="1"/>
  <c r="M471" i="1"/>
  <c r="M455" i="1" s="1"/>
  <c r="L938" i="1"/>
  <c r="M959" i="1"/>
  <c r="M938" i="1" s="1"/>
  <c r="K509" i="1"/>
  <c r="M516" i="1"/>
  <c r="M509" i="1" s="1"/>
  <c r="L523" i="1" s="1"/>
  <c r="K888" i="1"/>
  <c r="M892" i="1"/>
  <c r="M888" i="1" s="1"/>
  <c r="L933" i="1" s="1"/>
  <c r="M389" i="1"/>
  <c r="M383" i="1" s="1"/>
  <c r="L383" i="1"/>
  <c r="L252" i="1"/>
  <c r="M258" i="1"/>
  <c r="M252" i="1" s="1"/>
  <c r="L273" i="1" s="1"/>
  <c r="L744" i="1"/>
  <c r="M488" i="1"/>
  <c r="M478" i="1" s="1"/>
  <c r="K478" i="1"/>
  <c r="L655" i="1"/>
  <c r="M675" i="1"/>
  <c r="M655" i="1" s="1"/>
  <c r="L677" i="1" s="1"/>
  <c r="M298" i="1"/>
  <c r="M293" i="1" s="1"/>
  <c r="L312" i="1" s="1"/>
  <c r="K293" i="1"/>
  <c r="M373" i="1"/>
  <c r="M363" i="1" s="1"/>
  <c r="L363" i="1"/>
  <c r="M496" i="1"/>
  <c r="M490" i="1" s="1"/>
  <c r="K490" i="1"/>
  <c r="L209" i="1"/>
  <c r="M594" i="1"/>
  <c r="M586" i="1" s="1"/>
  <c r="L633" i="1" s="1"/>
  <c r="K586" i="1"/>
  <c r="M72" i="1"/>
  <c r="M66" i="1" s="1"/>
  <c r="L82" i="1" s="1"/>
  <c r="L66" i="1"/>
  <c r="L344" i="1" l="1"/>
  <c r="L408" i="1"/>
  <c r="M425" i="1"/>
  <c r="M408" i="1" s="1"/>
  <c r="L437" i="1" s="1"/>
  <c r="L473" i="1"/>
  <c r="L276" i="1"/>
  <c r="M1086" i="1"/>
  <c r="M1053" i="1" s="1"/>
  <c r="L1053" i="1"/>
  <c r="L528" i="1"/>
  <c r="M583" i="1"/>
  <c r="M528" i="1" s="1"/>
  <c r="L787" i="1"/>
  <c r="M800" i="1"/>
  <c r="M787" i="1" s="1"/>
  <c r="L498" i="1"/>
  <c r="M744" i="1"/>
  <c r="M722" i="1" s="1"/>
  <c r="L775" i="1" s="1"/>
  <c r="L722" i="1"/>
  <c r="L65" i="1"/>
  <c r="M82" i="1"/>
  <c r="M65" i="1" s="1"/>
  <c r="L119" i="1" s="1"/>
  <c r="L992" i="1"/>
  <c r="M44" i="1"/>
  <c r="M31" i="1" s="1"/>
  <c r="L62" i="1" s="1"/>
  <c r="L31" i="1"/>
  <c r="L122" i="1"/>
  <c r="M150" i="1"/>
  <c r="M122" i="1" s="1"/>
  <c r="L170" i="1" s="1"/>
  <c r="M867" i="1"/>
  <c r="M848" i="1" s="1"/>
  <c r="L848" i="1"/>
  <c r="L314" i="1"/>
  <c r="M344" i="1"/>
  <c r="M314" i="1" s="1"/>
  <c r="L869" i="1"/>
  <c r="M933" i="1"/>
  <c r="M869" i="1" s="1"/>
  <c r="M1051" i="1"/>
  <c r="M1029" i="1" s="1"/>
  <c r="L1029" i="1"/>
  <c r="L439" i="1"/>
  <c r="M473" i="1"/>
  <c r="M439" i="1" s="1"/>
  <c r="L251" i="1"/>
  <c r="M273" i="1"/>
  <c r="M251" i="1" s="1"/>
  <c r="M312" i="1"/>
  <c r="M292" i="1" s="1"/>
  <c r="L391" i="1" s="1"/>
  <c r="L292" i="1"/>
  <c r="M218" i="1"/>
  <c r="M211" i="1" s="1"/>
  <c r="L211" i="1"/>
  <c r="L192" i="1"/>
  <c r="M209" i="1"/>
  <c r="M192" i="1" s="1"/>
  <c r="L249" i="1"/>
  <c r="M523" i="1"/>
  <c r="M508" i="1" s="1"/>
  <c r="L508" i="1"/>
  <c r="L994" i="1"/>
  <c r="M1027" i="1"/>
  <c r="M994" i="1" s="1"/>
  <c r="M633" i="1"/>
  <c r="M585" i="1" s="1"/>
  <c r="L585" i="1"/>
  <c r="L407" i="1"/>
  <c r="M437" i="1"/>
  <c r="M407" i="1" s="1"/>
  <c r="L475" i="1" s="1"/>
  <c r="M785" i="1"/>
  <c r="M778" i="1" s="1"/>
  <c r="L778" i="1"/>
  <c r="L654" i="1"/>
  <c r="M677" i="1"/>
  <c r="M654" i="1" s="1"/>
  <c r="L689" i="1"/>
  <c r="M704" i="1"/>
  <c r="M689" i="1" s="1"/>
  <c r="L706" i="1" s="1"/>
  <c r="L4" i="1" l="1"/>
  <c r="M62" i="1"/>
  <c r="M4" i="1" s="1"/>
  <c r="M391" i="1"/>
  <c r="M291" i="1" s="1"/>
  <c r="L393" i="1" s="1"/>
  <c r="L291" i="1"/>
  <c r="L477" i="1"/>
  <c r="M498" i="1"/>
  <c r="M477" i="1" s="1"/>
  <c r="L935" i="1"/>
  <c r="M475" i="1"/>
  <c r="M406" i="1" s="1"/>
  <c r="L525" i="1" s="1"/>
  <c r="L406" i="1"/>
  <c r="L172" i="1"/>
  <c r="M249" i="1"/>
  <c r="M172" i="1" s="1"/>
  <c r="L937" i="1"/>
  <c r="M992" i="1"/>
  <c r="M937" i="1" s="1"/>
  <c r="L652" i="1"/>
  <c r="M775" i="1"/>
  <c r="M721" i="1" s="1"/>
  <c r="L721" i="1"/>
  <c r="M706" i="1"/>
  <c r="M688" i="1" s="1"/>
  <c r="L719" i="1" s="1"/>
  <c r="L688" i="1"/>
  <c r="L64" i="1"/>
  <c r="M119" i="1"/>
  <c r="M64" i="1" s="1"/>
  <c r="L121" i="1"/>
  <c r="M170" i="1"/>
  <c r="M121" i="1" s="1"/>
  <c r="L777" i="1" l="1"/>
  <c r="M935" i="1"/>
  <c r="M777" i="1" s="1"/>
  <c r="M525" i="1"/>
  <c r="M395" i="1" s="1"/>
  <c r="L395" i="1"/>
  <c r="M652" i="1"/>
  <c r="M527" i="1" s="1"/>
  <c r="L527" i="1"/>
  <c r="L275" i="1"/>
  <c r="M393" i="1"/>
  <c r="M275" i="1" s="1"/>
  <c r="L1088" i="1" s="1"/>
  <c r="M1088" i="1" s="1"/>
  <c r="M719" i="1"/>
  <c r="M679" i="1" s="1"/>
  <c r="L6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Victor Solis</author>
  </authors>
  <commentList>
    <comment ref="A3" authorId="0" shapeId="0" xr:uid="{DD3E92DA-36B7-449B-8940-6FD41F972918}">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t>
        </r>
      </text>
    </comment>
    <comment ref="B3" authorId="0" shapeId="0" xr:uid="{846670FE-CB47-42F4-B58F-98449FA01A23}">
      <text>
        <r>
          <rPr>
            <b/>
            <sz val="9"/>
            <color indexed="81"/>
            <rFont val="Tahoma"/>
            <family val="2"/>
          </rPr>
          <t>Naturaleza del concepto (ver menú contextual)</t>
        </r>
      </text>
    </comment>
    <comment ref="C3" authorId="0" shapeId="0" xr:uid="{36B0602E-A591-4A7C-A288-DF761E5A5E74}">
      <text>
        <r>
          <rPr>
            <b/>
            <sz val="9"/>
            <color indexed="81"/>
            <rFont val="Tahoma"/>
            <family val="2"/>
          </rPr>
          <t>Unidad de medida a la que se refiere el precio unitario
Las unidades de tiempo de la maquinaria y la mano de obra afectan a los cálculos de duraciones y recursos
D*, d*: Dias x Horas laborables del día (Obra.CalcDurLab)
S*, s*, W*, w*: Semanas x 5 días
M*, m*: Meses x Días laborables del mes (Obra.CalcDurMes)
A*, a*, Y*, y*: Años x 12</t>
        </r>
      </text>
    </comment>
    <comment ref="D3" authorId="0" shapeId="0" xr:uid="{0F807B13-6407-41A5-BFD6-C1BB9595081E}">
      <text>
        <r>
          <rPr>
            <b/>
            <sz val="9"/>
            <color indexed="81"/>
            <rFont val="Tahoma"/>
            <family val="2"/>
          </rPr>
          <t>Texto breve que facilita la visualización, la búsqueda y la impresión del concepto en lugar del texto
El color corresponde al estado, que se modifica con el menú contextual, actualizándose la fecha del color correspondiente</t>
        </r>
      </text>
    </comment>
    <comment ref="E3" authorId="0" shapeId="0" xr:uid="{A8BFF0D9-E105-44C7-8297-C6303012B5D1}">
      <text>
        <r>
          <rPr>
            <b/>
            <sz val="9"/>
            <color indexed="81"/>
            <rFont val="Tahoma"/>
            <family val="2"/>
          </rPr>
          <t>Descripción corta de la línea de medición</t>
        </r>
      </text>
    </comment>
    <comment ref="F3" authorId="0" shapeId="0" xr:uid="{7B38F993-F328-4F83-A2A8-629113FD8D47}">
      <text>
        <r>
          <rPr>
            <b/>
            <sz val="9"/>
            <color indexed="81"/>
            <rFont val="Tahoma"/>
            <family val="2"/>
          </rPr>
          <t>Columna A: Número de unidades iguales de la línea de medición</t>
        </r>
      </text>
    </comment>
    <comment ref="G3" authorId="0" shapeId="0" xr:uid="{1E03717B-43FC-4804-B395-0114CD1293D1}">
      <text>
        <r>
          <rPr>
            <b/>
            <sz val="9"/>
            <color indexed="81"/>
            <rFont val="Tahoma"/>
            <family val="2"/>
          </rPr>
          <t>Columna B: Longitud de la línea de medición</t>
        </r>
      </text>
    </comment>
    <comment ref="H3" authorId="0" shapeId="0" xr:uid="{9B8A191F-6AF0-4F26-97FA-1C549E030BA8}">
      <text>
        <r>
          <rPr>
            <b/>
            <sz val="9"/>
            <color indexed="81"/>
            <rFont val="Tahoma"/>
            <family val="2"/>
          </rPr>
          <t>Columna C: Anchura de la línea de medición</t>
        </r>
      </text>
    </comment>
    <comment ref="I3" authorId="0" shapeId="0" xr:uid="{038E4616-8380-48C7-9115-DF59C5CE5CEA}">
      <text>
        <r>
          <rPr>
            <b/>
            <sz val="9"/>
            <color indexed="81"/>
            <rFont val="Tahoma"/>
            <family val="2"/>
          </rPr>
          <t>Columna D: Altura de la línea de medición</t>
        </r>
      </text>
    </comment>
    <comment ref="J3" authorId="0" shapeId="0" xr:uid="{45C16B83-45F6-463B-8E73-C39D2720845D}">
      <text>
        <r>
          <rPr>
            <b/>
            <sz val="9"/>
            <color indexed="81"/>
            <rFont val="Tahoma"/>
            <family val="2"/>
          </rPr>
          <t>Cantidad
Verde: Referencia a otra partida 
Naranja: Fórmula de medición 
Azul: Expresión 
Magenta: Calculado a partir de las dimensiones 
Negro: Introducido directamente</t>
        </r>
      </text>
    </comment>
    <comment ref="K3" authorId="0" shapeId="0" xr:uid="{1E729445-B413-453C-9479-2E4B92954A67}">
      <text>
        <r>
          <rPr>
            <b/>
            <sz val="9"/>
            <color indexed="81"/>
            <rFont val="Tahoma"/>
            <family val="2"/>
          </rPr>
          <t>Cantidad o rendimiento del concepto en su superior en el presupuesto
Magenta: Proviene de las líneas de medición 
Negro: Si se introduce por el usuario se retiran del presupuesto las líneas de medición, si existen
Fondo gris: Puede anularse para no tener en cuenta la cantidad del concepto en un superior determinado</t>
        </r>
      </text>
    </comment>
    <comment ref="L3" authorId="0" shapeId="0" xr:uid="{06885A62-911D-43C1-99BD-EFD06F336D35}">
      <text>
        <r>
          <rPr>
            <b/>
            <sz val="9"/>
            <color indexed="81"/>
            <rFont val="Tahoma"/>
            <family val="2"/>
          </rPr>
          <t>Precio unitario principal del concepto
Puede ser el precio del presupuesto, de venta o de oferta
Cuando se usan precios de coste y de venta el coste estimado figura en el precio objetivo "Obj"
Magenta: Calculado a partir de los conceptos inferiores, si se modifica pasa a ser bloqueado
Rojo: Bloqueado, puede ser distinto al resultante de sus inferiores
Fondo gris: Anulado, el concepto no interviene en el presupuesto
Precios.Pres
Precio asignado a la entidad que aparece en las ventanas de precios múltiples, como divisas, precios y ofertantes
Negro: Introducido por usuario
Rosa: Valor de defecto
Magenta: Calculado</t>
        </r>
      </text>
    </comment>
    <comment ref="M3" authorId="0" shapeId="0" xr:uid="{E5B3104D-CAA5-444C-8384-75F13E6CD980}">
      <text>
        <r>
          <rPr>
            <b/>
            <sz val="9"/>
            <color indexed="81"/>
            <rFont val="Tahoma"/>
            <family val="2"/>
          </rPr>
          <t>Presupuesto vigente, suma de presupuesto inicial y modificaciones aprobadas
Incluye costes indirectos (PEM) si esta definido el porcentaje
Magenta: El producto de la cantidad por el precio del presupuesto está afectado por un factor o por el porcentaje de costes indirectos</t>
        </r>
      </text>
    </comment>
  </commentList>
</comments>
</file>

<file path=xl/sharedStrings.xml><?xml version="1.0" encoding="utf-8"?>
<sst xmlns="http://schemas.openxmlformats.org/spreadsheetml/2006/main" count="1609" uniqueCount="998">
  <si>
    <t>Presupuesto</t>
  </si>
  <si>
    <t>Código</t>
  </si>
  <si>
    <t>Nat</t>
  </si>
  <si>
    <t>Ud</t>
  </si>
  <si>
    <t>Resumen</t>
  </si>
  <si>
    <t>Comentario</t>
  </si>
  <si>
    <t>N</t>
  </si>
  <si>
    <t>Longitud</t>
  </si>
  <si>
    <t>Anchura</t>
  </si>
  <si>
    <t>Altura</t>
  </si>
  <si>
    <t>Cantidad</t>
  </si>
  <si>
    <t>CanPres</t>
  </si>
  <si>
    <t>Pres</t>
  </si>
  <si>
    <t>ImpPres</t>
  </si>
  <si>
    <t>Capítulo</t>
  </si>
  <si>
    <t/>
  </si>
  <si>
    <t>TRABAJOS PREVIOS</t>
  </si>
  <si>
    <t>00.10</t>
  </si>
  <si>
    <t>ACOMETIDAS PROVISIONALES</t>
  </si>
  <si>
    <t>00.10.10</t>
  </si>
  <si>
    <t>Partida</t>
  </si>
  <si>
    <t>Pa</t>
  </si>
  <si>
    <t>ACOMETIDA PROVISIONAL ELECTRICO DE OBRA  17,32 KW.</t>
  </si>
  <si>
    <t>Suministro, colocación y posterior retirada de cuadro provisional de obra de 17,32 kW (iii+n) sobre poste de madera según normativa de Cía. suministradora, con tramitación y legalización necesaria, cableado unipolar necesario, cajas de empalmes, puesta a tierra, cuadro con grado de protección IP-65 y doble aislamiento con poliéster reforzado con fibra de vidrio.</t>
  </si>
  <si>
    <t>Provisional obra</t>
  </si>
  <si>
    <t>Total 00.10.10</t>
  </si>
  <si>
    <t>00.10.15</t>
  </si>
  <si>
    <t>ACOMETIDA PROVISIONAL AGUA POTABLE DE OBRA</t>
  </si>
  <si>
    <t>Suministro y colocación de ramal de PVC de 110mm de diámetro para previsión instalación agua doméstica, con armario y accesorios necesarios y requeridos por la Compañía suministradora. Se incluye tramitación a Compañía del provisional de agua.</t>
  </si>
  <si>
    <t>Provisional Agua</t>
  </si>
  <si>
    <t>Total 00.10.15</t>
  </si>
  <si>
    <t>00.10.20</t>
  </si>
  <si>
    <t>CONSUMO DE ELECTRICIDAD Y AGUA DURANTE LA OBRA</t>
  </si>
  <si>
    <t>Costes de consumo de electricidad y agua durante todo el período de ejecución de los trabajos correspondientes a la obra.</t>
  </si>
  <si>
    <t>Consumos</t>
  </si>
  <si>
    <t>Total 00.10.20</t>
  </si>
  <si>
    <t>Total 00.10</t>
  </si>
  <si>
    <t>00.15</t>
  </si>
  <si>
    <t>LOCALIZACIÓN SERVICIOS EXISTENTES</t>
  </si>
  <si>
    <t>00.15.00</t>
  </si>
  <si>
    <t>LOCALIZACIÓN DE SERVICIOS EXISTENTES</t>
  </si>
  <si>
    <t>Excavación de todo tipo de tierras para realización de catas con medios mecánicos y ayuda manual si fuera necesario para localización de servicios enterrados existentes. Incluye excavación, relleno, señalización y protección de la misma durante todo el tiempo que permanezca abierta la zanja.</t>
  </si>
  <si>
    <t>Servicios existentes</t>
  </si>
  <si>
    <t>Total 00.15.00</t>
  </si>
  <si>
    <t>Total 00.15</t>
  </si>
  <si>
    <t>00.25</t>
  </si>
  <si>
    <t>CERRAMIENTO PROVISIONAL DE OBRA</t>
  </si>
  <si>
    <t>00.25.10</t>
  </si>
  <si>
    <t>m</t>
  </si>
  <si>
    <t>CERRAMIENTO PROVISIONAL DE OBRA CON PUERTAS DE ACCESO</t>
  </si>
  <si>
    <t>Suministro y montaje de cerramiento provisional de obra a base de valla móvil de 2m de altura, de acero galvanizado, con malla electrosoldada de 90x150mm y de 3,5mm de diámetro, marco de 3,5x2m de tubo de 40mm de diámetro, fijada a pies prefabricados de hormigón.
Cubrición de la malla electrosoldada con lámina de poliéster opaca, fijada a malla metálica con elementos de fijación plástica.
Incluye:
- 1 Puerta batiente de dos hojas para acceso camiones de 2m de ancho, por dos metros de alto. Provista de cadenado y candado de seguiridad.
- 1 Puerta batiente de 1 hoja de acceso peatonal de 1m de ancho, por dos metros de alto. Provista de cadenado y candado de seguridad.
Incluye material, suministro, colocación, montaje y posterior desmontaje y retirada.</t>
  </si>
  <si>
    <t>Cerramiento perimetral obra</t>
  </si>
  <si>
    <t>Cerramiento perimetral parquing</t>
  </si>
  <si>
    <t>Total 00.25.10</t>
  </si>
  <si>
    <t>00.25.15</t>
  </si>
  <si>
    <t>u</t>
  </si>
  <si>
    <t>PUERTA ACCESO VEHÍCULOS 2 HOJAS 2x2m</t>
  </si>
  <si>
    <t>Puerta provisional batiente de dos hojas para acceso camiones de 2x2m (ancho x alto). Provista de cadenado y candado de seguridad. Incluye material, suministro, colocación, montaje, y posterior desmontaje y retirada.</t>
  </si>
  <si>
    <t>Pasos parquing</t>
  </si>
  <si>
    <t>Pasos</t>
  </si>
  <si>
    <t>Total 00.25.15</t>
  </si>
  <si>
    <t>Total 00.25</t>
  </si>
  <si>
    <t>00.35</t>
  </si>
  <si>
    <t>GRUPO ELECTRÓGENO</t>
  </si>
  <si>
    <t>00.35.00</t>
  </si>
  <si>
    <t>mes</t>
  </si>
  <si>
    <t>GRUPO ELECTRÓGENO 22,7 KVA</t>
  </si>
  <si>
    <t>Grupo electrógeno provisional (hasta conseguir el provisional eléctrico de Compañía), de funcionamiento automático, trifásico de 230/400 V de tensión, de 22,7 kVA de potencia, compuesto por alternador sin escobillas; motor diesel refrigerado por agua, con silenciador y depósito de combustible; cuadro eléctrico de control; cuadro de conmutación de accionamiento manual; e interruptor automático magnetotérmico tetrapolar (4P). Incluso accesorios necesarios para su correcta instalación. Totalmente conexionado, puesto en marcha y comprobación de su correcto funcionamiento. Incluye los gastos de alquiler y de consumo de combustible (durante las 24 horas al día para cargar las carretillas de noche), revisiones periódicas de mantenimiento y posibles reparaciones por averías. Incluye transportes, descarga y carga del grupo en obra.</t>
  </si>
  <si>
    <t>grupo electrogeno auxiliar</t>
  </si>
  <si>
    <t>Total 00.35.00</t>
  </si>
  <si>
    <t>Total 00.35</t>
  </si>
  <si>
    <t>00.40</t>
  </si>
  <si>
    <t>VIGILANCIA DE OBRA</t>
  </si>
  <si>
    <t>00.40.00</t>
  </si>
  <si>
    <t>VIGILANCIA DÍA Y NOCHE DURANTE LA OBRA</t>
  </si>
  <si>
    <t>Costes de vigilancia de día y de noche, días laborables y festivos, y durante todo el período de ejecución de los trabajos correspondientes a la obra.</t>
  </si>
  <si>
    <t>Vigilancia obra</t>
  </si>
  <si>
    <t>Total 00.40.00</t>
  </si>
  <si>
    <t>Total 00.40</t>
  </si>
  <si>
    <t>Total 00</t>
  </si>
  <si>
    <t>15</t>
  </si>
  <si>
    <t>CIMENTACIONES, MUROS Y RED DE TIERRA</t>
  </si>
  <si>
    <t>15.00</t>
  </si>
  <si>
    <t>HORMIGÓN CIMENTACIÓN, MUROS</t>
  </si>
  <si>
    <t>15.00.00</t>
  </si>
  <si>
    <t>HORMIGÓN DE LIMPIEZA HM-20</t>
  </si>
  <si>
    <t>15.00.00.00</t>
  </si>
  <si>
    <t>m³</t>
  </si>
  <si>
    <t>HORMIGÓN DE LIMPIEZA EN ZANJAS Y ZAPATAS DE CIMENTACIÓN HM-20/F/20/X0</t>
  </si>
  <si>
    <t>Suministro, vertido y nivelado de hormigón en masa elaborado en central  HM-20/F/20/X0, en formación capa de limpieza y nivelación de fondo de pozos y zanjas de cimentación, con un espesor máximo de 0,10m y vertido a una profundidad màxima de 1,50m. Según tablas 27.1.a y 27.1.b del Código Estructural RD 470/2021. Medición y certificación segun perfil teórico y dimensiones del plano de proyecto.</t>
  </si>
  <si>
    <t>zanjas</t>
  </si>
  <si>
    <t>Total 15.00.00.00</t>
  </si>
  <si>
    <t>Total 15.00.00</t>
  </si>
  <si>
    <t>15.00.05</t>
  </si>
  <si>
    <t>HORMIGÓN ESTRUCTURAL EN ZANJAS, RIOSTRAS Y POZOS</t>
  </si>
  <si>
    <t>15.00.05.00</t>
  </si>
  <si>
    <t>HORMIGÓN EN ZAPATAS Y RIOSTRAS HA-25/F/20/XC2</t>
  </si>
  <si>
    <t>Suministro, vertido, nivelado y vibrado de hormigón HA-25/F/20/XC2, elaborado en central y vertido en cubilote o directamente desde canal, en relleno de zanjas y pozos de cimentación (zapatas y riostras). Se verificará la clase de exposición relativa al hormigón estructural y se cumplirá con la tabla 27.1.a del Código Estructural RD 470/2021. Se verificará la clasificación de la agresividad química del agua y del suelo indicadas en el estudio geotécnico, y el tipo de hormigón cumplirá con el Código Estructural RD 470/2021 y con su tabla 27.1.b. Medición y certificación segun perfil teórico y dimensiones del plano de proyecto.</t>
  </si>
  <si>
    <t>Muro escalera</t>
  </si>
  <si>
    <t>Total 15.00.05.00</t>
  </si>
  <si>
    <t>Total 15.00.05</t>
  </si>
  <si>
    <t>Total 15.00</t>
  </si>
  <si>
    <t>15.05</t>
  </si>
  <si>
    <t>ACERO CORRUGADO CIMENTACIÓN</t>
  </si>
  <si>
    <t>15.05.05</t>
  </si>
  <si>
    <t>Kg</t>
  </si>
  <si>
    <t>ACERO B-500SD EN MUROS</t>
  </si>
  <si>
    <t>Suministro, elaboración, montaje y colocación de acero corrugado B-500SD de límite elástico 500 N/mm2 para el armado de muros. Se incluye la parte proporcional de separadores, barras de montaje y mermas.
Mediciones según masa por metro lineal teórica nominal, según tabla 6 de la UNE 36065:2011 Barras corrugadas de acero soldable con características especiales de ductilidad para armaduras de hormigón armado.</t>
  </si>
  <si>
    <t>Muro escalera recepcion</t>
  </si>
  <si>
    <t>25.5</t>
  </si>
  <si>
    <t>verticales</t>
  </si>
  <si>
    <t>0.89</t>
  </si>
  <si>
    <t>Muro escalera vestuarios</t>
  </si>
  <si>
    <t>vertical</t>
  </si>
  <si>
    <t>Merma</t>
  </si>
  <si>
    <t>Total 15.05.05</t>
  </si>
  <si>
    <t>Total 15.05</t>
  </si>
  <si>
    <t>15.10</t>
  </si>
  <si>
    <t>ASCENSOR</t>
  </si>
  <si>
    <t>04.04.01</t>
  </si>
  <si>
    <t>SOLERA BASE FOSO</t>
  </si>
  <si>
    <t>%merma</t>
  </si>
  <si>
    <t>Total 04.04.01</t>
  </si>
  <si>
    <t>04.04.02</t>
  </si>
  <si>
    <t>GESTIÓN DE RESIDUOS</t>
  </si>
  <si>
    <t>Total 04.04.02</t>
  </si>
  <si>
    <t>04.04.03</t>
  </si>
  <si>
    <t>kg</t>
  </si>
  <si>
    <t>ACERO SOLERA (CUANTÍA 39.60Kg/m³)</t>
  </si>
  <si>
    <t>39.6</t>
  </si>
  <si>
    <t>Total 04.04.03</t>
  </si>
  <si>
    <t>04.04.04</t>
  </si>
  <si>
    <t>ACERO MUROS (CUANTÍA 23.35Kg/m³)</t>
  </si>
  <si>
    <t>23.35</t>
  </si>
  <si>
    <t>Total 04.04.04</t>
  </si>
  <si>
    <t>Total 15.10</t>
  </si>
  <si>
    <t>Total 15</t>
  </si>
  <si>
    <t>20</t>
  </si>
  <si>
    <t>ESTRUCTURA</t>
  </si>
  <si>
    <t>20.05</t>
  </si>
  <si>
    <t>ESTRUCTURA METÁLICA</t>
  </si>
  <si>
    <t>20.05.00</t>
  </si>
  <si>
    <t>PILARES METÁLICOS</t>
  </si>
  <si>
    <t>20.05.00.00</t>
  </si>
  <si>
    <t>PILAR METÁLICO CONFORMADO EN CALIENTE, ANTIOXIDANTE, SOLDADO</t>
  </si>
  <si>
    <t>Acero S275JR según UNE-EN 10025-2, para pilares formados por pieza simple, en perfiles laminados en caliente serie IPN, IPE, HEB, HEA, HEM y UPN, trabajado en taller y con una capa de imprimación antioxidante, colocado en obra con soldadura. Se incluye repercusión de pletinas y pasamanos para la formación de nudos. Incluye entrega de certificado de Cumplimiento MARCADO CE en la ejecución de estructuras de acero, según EN.1090-1 y EN.1090-2 que certifica la fabricación con sus características estructurales, operaciones requeridas para producir un componente, soldaduras, montaje, ensayos y tolerancia.</t>
  </si>
  <si>
    <t>Pilar escalera 2upn</t>
  </si>
  <si>
    <t>26.8</t>
  </si>
  <si>
    <t>Total 20.05.00.00</t>
  </si>
  <si>
    <t>Total 20.05.00</t>
  </si>
  <si>
    <t>20.05.05</t>
  </si>
  <si>
    <t>VIGUETAS, JÁCENAS METÁLICAS</t>
  </si>
  <si>
    <t>20.05.05.00</t>
  </si>
  <si>
    <t>VIGA O PILAR DE ACERO S275JR, EN PERFIL LAMINADO EN CALIENTE IPE, HEB, HEA, UPN. SOLDADO</t>
  </si>
  <si>
    <t>Acero S275JR según UNE-EN 10025-2, para vigas o pilares formados por pieza simple, en perfiles laminados en caliente serie IPN, IPE, HEB, HEA, HEM y UPN, con una capa de imprimación antioxidante, colocado en obra con soldadura. Se incluyen medios auxiliares y de elevación necesarios para el montaje. Incluye entrega de certificado de Cumplimiento MARCADO CE en la ejecución de estructuras de acero, según EN.1090-1 y EN.1090-2 que certifica la fabricación con sus características estructurales, operaciones requeridas para producir un componente, soldaduras, montaje, ensayos y tolerancia.</t>
  </si>
  <si>
    <t>IPN Ampliación escalera</t>
  </si>
  <si>
    <t>21.9</t>
  </si>
  <si>
    <t>UPN Escalera</t>
  </si>
  <si>
    <t>0.43</t>
  </si>
  <si>
    <t>UPN triangulo</t>
  </si>
  <si>
    <t>Total 20.05.05.00</t>
  </si>
  <si>
    <t>Total 20.05.05</t>
  </si>
  <si>
    <t>20.05.15</t>
  </si>
  <si>
    <t>FORJADO DE CHAPA COLABORANTE</t>
  </si>
  <si>
    <t>20.05.15.05</t>
  </si>
  <si>
    <t>m²</t>
  </si>
  <si>
    <t>FORJADO DE LOSA MIXTA CON CHAPA COLABORANTE e=0,80mm. H=12cm. 3,00KN/m2. R-120'</t>
  </si>
  <si>
    <t>Formación de forjado de losa mixta de 12 cm de canto total, con chapas colaborantes de acero galvanizado marca HIANSA MT-76 de espesor 0,80 mm.
Características:
- Comportamiento al fuego R120. Según Eurocódigo EC4 Parte 1-2.
- Montaje sin sopandas.
- Fijación chapa a perfiles metálicos, mediante tiros de la chapa sobre las vigas portante
- Armadura superior formada por malla electrosoldada B 500 T. 200x200-Ø5-5 mm.
- Armadura inferior (R120, necesaria para alcanzar la resistencia al fuego indicada), formada por acero corrugado B500S de límite elástico &gt;= 500 N/mm2, incluyendo, cortado, doblado y colocado. Incluido suministro y puesta en obra, y p.p de alambre de atado, recortes, mermas, despuntes, separadores y todos los medios auxiliares necesarios para la correcta finalización de los trabajos. Ejecutado según normativa vigente. Disposición armadura, recubrimiento y diámetros, según planos de detalle.
- Suministro, vertido con bomba y vibrado de hormigón, HA-25/F/12/I, de consistencia fluida y tamaño máximo del árido 12 mm. 
Incluye todo material y operaciones necesarias, para la completa realización y puesta en obra de la unidad.
- Parte proporcional de piezas metálicas especiales de remate.
- Forjado apto para una sobrecarga de uso de 3,00kN/m2.
Incluye material, suministro, colocación, parte proporcional de medios necesarios de elevación y transporte, así como todo material y operaciones necesarias para la completa realización y puesta en obra de la unidad.</t>
  </si>
  <si>
    <t>Triangulo</t>
  </si>
  <si>
    <t>escalera</t>
  </si>
  <si>
    <t>Total 20.05.15.05</t>
  </si>
  <si>
    <t>Total 20.05.15</t>
  </si>
  <si>
    <t>Total 20.05</t>
  </si>
  <si>
    <t>20.10</t>
  </si>
  <si>
    <t>ESTRUCTURA DE HORMIGÓN ARMADO</t>
  </si>
  <si>
    <t>EHW010</t>
  </si>
  <si>
    <t>Anclaje químico estructural sobre hormigón, mediante cartucho de inyección de resina.</t>
  </si>
  <si>
    <t>Anclaje químico estructural realizado sobre hormigón de 20 N/mm² de resistencia característica mínima, mediante perforación de 22 mm de diámetro y 215 mm de profundidad, relleno del orificio con inyección de resina epoxi, libre de estireno, y posterior inserción de varilla roscada con tuerca y arandela de acero galvanizado calidad 5.8, según UNE-EN ISO 898-1, de 20 mm de diámetro y 240 mm de longitud.
Incluye: Replanteo de la posición del anclaje. Ejecución de la perforación. Limpieza del polvo resultante. Preparación del cartucho. Inyección de la resina. Inserción del elemento de fijación. Aplicación del par de apriete con llave dinamométrica. Limpieza de los restos sobrantes.
Criterio de medición de proyecto: Número de unidades previstas, según documentación gráfica de Proyecto.
Criterio de medición de obra: Se medirá el número de unidades realmente ejecutadas según especificaciones de Proyecto.</t>
  </si>
  <si>
    <t>Conexion ampliación rellano</t>
  </si>
  <si>
    <t>3.854</t>
  </si>
  <si>
    <t>Total EHW010</t>
  </si>
  <si>
    <t>ENH030</t>
  </si>
  <si>
    <t>Hormigón para armar ampliación rellano</t>
  </si>
  <si>
    <t>Hormigón HA-25/F/20/XC2 fabricado en central, y vertido con bomba, para ampliar rellano existente con caseton y formación de zuncho.
Incluye: Vertido y compactación del hormigón. Curado del hormigón.
Criterio de medición de proyecto: Volumen teórico, según documentación gráfica de Proyecto.
Criterio de medición de obra: Se medirá el volumen teórico ejecutado según especificaciones de Proyecto.</t>
  </si>
  <si>
    <t>Ampliación rellano</t>
  </si>
  <si>
    <t>Total ENH030</t>
  </si>
  <si>
    <t>0PC010</t>
  </si>
  <si>
    <t>Apeo de forjado.</t>
  </si>
  <si>
    <t>Ejecución de apeo de forjado horizontal y voladizo, con altura libre de planta de hasta 3 m, compuesto por 4 puntales metálicos telescópicos, amortizables en 150 usos y tablones de madera de pino, amortizables en 10 usos, colocados como durmientes en la base inferior de apoyo de los puntales y como sopandas en la parte superior de los mismos. Incluso nivelación, fijación con clavos de acero, mermas, cortes y trabajos de montaje, puesta en carga y retirada del apeo tras su uso, con los medios adecuados.
Incluye: Preparación de la superficie de apoyo. Replanteo y corte de tablones. Colocación de los puntales. Instalación y puesta en carga del apeo. Desmontaje y retirada del apeo tras la finalización de las obras.
Criterio de medición de proyecto: Superficie medida según documentación gráfica de Proyecto.
Criterio de medición de obra: Se medirá la superficie realmente ejecutada según especificaciones de Proyecto.</t>
  </si>
  <si>
    <t>ampliación escalera</t>
  </si>
  <si>
    <t>Total 0PC010</t>
  </si>
  <si>
    <t>Total 20.10</t>
  </si>
  <si>
    <t>Total 20</t>
  </si>
  <si>
    <t>25</t>
  </si>
  <si>
    <t>SANEAMIENTO</t>
  </si>
  <si>
    <t>25.00</t>
  </si>
  <si>
    <t>COLECTOR ENTERRADO</t>
  </si>
  <si>
    <t>25.00.00</t>
  </si>
  <si>
    <t>S. Y C. COLECTOR ENTERRADO DE PVC Ø.50mm LISO GRIS</t>
  </si>
  <si>
    <t>Suministro y colocación de colector de saneamiento enterrado de PVC de pared lisa, de diámetro exterior 50mm y de unión encolada. Colocado en zanja, hormigonado con HNE-15 fluido exteriormente hasta 10 cm de grueso por encima de la generatriz superior. Con p.p de medios auxiliares y sin incluir la excavación ni el tapado posterior de las zanjas.</t>
  </si>
  <si>
    <t>Lavabo</t>
  </si>
  <si>
    <t>Total 25.00.00</t>
  </si>
  <si>
    <t>25.00.15</t>
  </si>
  <si>
    <t>S. Y C. COLECTOR ENTERRADO DE PVC Ø.200mm LISO GRIS</t>
  </si>
  <si>
    <t>Suministro y colocación de colector de saneamiento enterrado de PVC de pared compacta lisa gris, con una rigidez 2 kN/m2; de diámetro exterior 200 mm. y de unión encolada. Colocado en zanja, hormigonado con HNE-15 fluido exteriormente hasta 10 cm de grueso por encima de la generatriz superior. Con p.p. de medios auxiliares y sin incluir la excavación ni el tapado posterior de las zanjas.</t>
  </si>
  <si>
    <t>Duchas</t>
  </si>
  <si>
    <t>Total 25.00.15</t>
  </si>
  <si>
    <t>25.00.25</t>
  </si>
  <si>
    <t>S. Y C. COLECTOR ENTERRADO DE PVC Ø.315mm LISO GRIS</t>
  </si>
  <si>
    <t>Suministro y colocación de colector de saneamiento enterrado de PVC de pared compacta lisa gris, con una rigidez 2 kN/m2; de diámetro exterior 315 mm. y de unión encolada. Colocado en zanja, hormigonado con HNE-15 fluido exteriormente hasta 10 cm de grueso por encima de la generatriz superior. Con p.p. de medios auxiliares y sin incluir la excavación ni el tapado posterior de las zanjas.</t>
  </si>
  <si>
    <t>general</t>
  </si>
  <si>
    <t>Baño</t>
  </si>
  <si>
    <t>Total 25.00.25</t>
  </si>
  <si>
    <t>Total 25.00</t>
  </si>
  <si>
    <t>25.05</t>
  </si>
  <si>
    <t>COLECTOR SUSPENDIDO</t>
  </si>
  <si>
    <t>25.05.00</t>
  </si>
  <si>
    <t>S. Y C. DE COLECTOR SUSPENDIDO DE PVC Ø.50mm LISO GRIS</t>
  </si>
  <si>
    <t>Suministro y colocación de colector de saneamiento suspendido de PVC liso color gris, de diámetro 50 mm. y con unión por encolado; colgado mediante abrazaderas metálicas, incluso p.p. de piezas especiales en desvíos y medios auxiliares y de elevación, totalmente instalado.</t>
  </si>
  <si>
    <t>Total 25.05.00</t>
  </si>
  <si>
    <t>25.05.05</t>
  </si>
  <si>
    <t>S. Y C. DE COLECTOR SUSPENDIDO DE PVC Ø.110mm LISO GRIS</t>
  </si>
  <si>
    <t>Suministro y colocación de colector de saneamiento suspendido de PVC liso color gris, de diámetro 110mm. y con unión por encolado; colgado mediante abrazaderas metálicas, incluso p.p. de piezas especiales en desvíos y medios auxiliares y de elevación, totalmente instalado.</t>
  </si>
  <si>
    <t>Total 25.05.05</t>
  </si>
  <si>
    <t>25.05.25</t>
  </si>
  <si>
    <t>S. Y C. DE COLECTOR SUSPENDIDO DE PVC Ø.250mm LISO GRIS</t>
  </si>
  <si>
    <t>Suministro y colocación de colector de saneamiento suspendido de PVC liso color gris, de diámetro 250 mm. y con unión por encolado; colgado mediante abrazaderas metálicas, incluso p.p. de piezas especiales en desvíos y medios auxiliares y de elevación, totalmente instalado.</t>
  </si>
  <si>
    <t>baños</t>
  </si>
  <si>
    <t>Total 25.05.25</t>
  </si>
  <si>
    <t>Total 25.05</t>
  </si>
  <si>
    <t>25.10</t>
  </si>
  <si>
    <t>BAJANTES</t>
  </si>
  <si>
    <t>25.10.20</t>
  </si>
  <si>
    <t>S. Y C. BAJANTE PVC Ø.315mm LISO GRIS</t>
  </si>
  <si>
    <t>Suministro y colocación de bajante de PVC liso, de 315 mm. de diámetro, color gris para aguas fecales o pluviales, incluye p.p. de accesorios de PVC, uniones y sujeciones mecánicas con bridas de acero galvanizado atornilladas a pilar o cerramiento. Incluidos todos los medios auxiliares y de elevación, totalmente instalado. Se incluye el codo y reducción para empalme con red enterrada de saneamiento.</t>
  </si>
  <si>
    <t>vestuarios</t>
  </si>
  <si>
    <t>Oficinas</t>
  </si>
  <si>
    <t>Total 25.10.20</t>
  </si>
  <si>
    <t>Total 25.10</t>
  </si>
  <si>
    <t>25.15</t>
  </si>
  <si>
    <t>SUMIDEROS Y CANALES</t>
  </si>
  <si>
    <t>25.15.00</t>
  </si>
  <si>
    <t>S. Y C. SUMIDERO SIFÓNICO PREFABRICADO DE 300X300mm CON TAPA DE FUNDIC.</t>
  </si>
  <si>
    <t>Suministro y colocación de sumidero prefabricado sifónico con reja de fundición de 300x300 mm. (clase C250) y con salida vertical u horizontal de 110 mm. de diámetro; para recogida de aguas pluviales o de locales húmedos, instalado y conexionado a la red general de desagüe, incluso con p.p. de pequeño material de agarre y medios auxiliares, totalmente instalado con base de hormigón o mortero.</t>
  </si>
  <si>
    <t>sala instalaciónes</t>
  </si>
  <si>
    <t>Total 25.15.00</t>
  </si>
  <si>
    <t>25.15.25</t>
  </si>
  <si>
    <t>S. Y C. SUMIDERO EN CUBIERTA</t>
  </si>
  <si>
    <t>Suministro y colocación de unidad de desagüe compuesta por cazoleta prefabricada tipo caucho EPDM incluido morrión o similar, totalmente adherida, previa imprimación del soporte y doble refuerzo tipo morterplas fp 3kg (50x50cm) lista para recibir el sistema de la parte general de la cubierta. Salida para conexión de bajante de diámetro 160mm. Medida la unidad ensayada y estanca, totalmente instalada.</t>
  </si>
  <si>
    <t>Cubierta</t>
  </si>
  <si>
    <t>Total 25.15.25</t>
  </si>
  <si>
    <t>Total 25.15</t>
  </si>
  <si>
    <t>25.25</t>
  </si>
  <si>
    <t>ARQUETAS</t>
  </si>
  <si>
    <t>25.25.40</t>
  </si>
  <si>
    <t>ARQUETA DE HORMIGÓN PREFABRICADO 40x40x45cm</t>
  </si>
  <si>
    <t>Arqueta de paso de hormigón prefabricado, de 40x40x45 cm de medidas interiores y 4 cm de espesor, para evacuación de aguas residuales, incluida tapa de hormigón prefabricado o de fundición D400, totalmente instalada y con p.p de medios auxiliares, sin incluir la excavación, ni el relleno perimetral posterior.
Incluye sistema de nivelación de la tapa mediante varilla roscada y chapa ciega a modo de encofrado perdido.</t>
  </si>
  <si>
    <t>sala instalaciones</t>
  </si>
  <si>
    <t>Total 25.25.40</t>
  </si>
  <si>
    <t>Total 25.25</t>
  </si>
  <si>
    <t>25.40</t>
  </si>
  <si>
    <t>CONEXIONADO A RED PÚBLICA EXISTENTE</t>
  </si>
  <si>
    <t>25.40.05</t>
  </si>
  <si>
    <t>CONEXIÓN A LA RED GENERAL DE EVACUACIÓN AGUAS FECALES</t>
  </si>
  <si>
    <t>Conexión de red interior de evacuación de aguas fecales a la red pública, incluye la apertura de zanja, posterior relleno, rotura y reposición de pavimento. Incluye carga, transporte y canon de los residuos generados a vertedero autorizado. A JUSTIFICAR en función si existe o no, red separativas de aguas en la red pública.</t>
  </si>
  <si>
    <t>Prevision uso existente</t>
  </si>
  <si>
    <t>Total 25.40.05</t>
  </si>
  <si>
    <t>Total 25.40</t>
  </si>
  <si>
    <t>Total 25</t>
  </si>
  <si>
    <t>30</t>
  </si>
  <si>
    <t>CUBIERTAS</t>
  </si>
  <si>
    <t>30.00</t>
  </si>
  <si>
    <t>CUBIERTA PLANA TRANSITABLE</t>
  </si>
  <si>
    <t>30.00.40</t>
  </si>
  <si>
    <t>FORMACIÓN DE CUBIERTA PLANA TRANSITABLE, INVERTIDA, PAVIMENTO TIPO TURF. USO PRIVADO (con bicapa asfáltica)</t>
  </si>
  <si>
    <t>Formación de cubierta plana transitable, no ventilada, con solado fijo, tipo invertida, pendiente del 1% al 5%, para tráfico peatonal privado, compuesta de los siguientes elementos: FORMACIÓN DE PENDIENTES: mediante encintado de limatesas, limahoyas y juntas con maestras de ladrillo cerámico hueco doble y capa de 10 cm de espesor medio a base de hormigón celular de cemento espumado, a base de cemento CEM II/A-P 32,5 R y aditivo aireante, resistencia a compresión mayor o igual a 0,2 MPa, densidad 350 kg/m³ y conductividad térmica 0,093 W/mK; acabado con capa de regularización de mortero de cemento M-5 de 2 cm de espesor, fratasada y limpia; IMPERMEABILIZACIÓN: tipo imprimación más bicapa bituminosa, adherida, formada por lámina bituminosa de betún modificado con elastómeros SBS, con terminación en film plástico, con armadura de fieltro de fibra de vidrio, de 3 kg/m2, GLASDAN® 30 P ELAST adherida al soporte con soplete y lámina bituminosa de betún modificado con elastómeros SBS, con terminación en film plástico, con armadura de fieltro de poliéster, de 4kg/m2, ESTERDAN® 40 P ELAST adherida a la anterior con soplete; CAPA SEPARADORA BAJO AISLAMIENTO: geotextil no tejido compuesto por fibras de poliéster unidas por agujeteado, con una masa superficial de 150 g/m²; AISLAMIENTO TÉRMICO: panel rígido de poliestireno extruido, de superficie lisa y mecanizado lateral a media madera, de 60 mm de espesor, resistencia a compresión &gt;= 300 kPa,  conductividad térmica 0,025 W/(mK); CAPA SEPARADORA BAJO PROTECCIÓN: geotextil no tejido compuesto por fibras de poliéster unidas por agujeteado, con una masa superficial de 200 g/m²; CAPA DE PROTECCIÓN Y ACABADO: capa de regularización de mortero de cemento con armadura, industrial, M-5, de 5 cm de espesor, vertido, extendido y maestreado del mortero de regularización, relleno de juntas perimetrales con poliestireno expandido de 2 cm. Suministro y colocación del pavimento de tipo TURF (Cesped Deportivo).
Incluye parte proporcional de: Encuentros con paramentos elevando la impermeabilización 20 cm en la vertical sobre acabado de cubierta, formada por: imprimación bituminosa de base acuosa, 0,3 kg/m2, CURIDAN®; banda de refuerzo en peto con BANDA DE REFUERZO E 30 P ELAST y banda de terminación con lámina bituminosa, autoprotegida con gránulo de pizarra, con armadura de fieltro de poliéster reforzado, de 4 kg/m2, ESTERDAN® PLUS 40/GP ELAST, ambas adheridas al soporte y entre sí con soplete acabado con zócalo de protección. Encuentros con sumideros formado por imprimación bituminosa de base acuosa, 0,3 kg/m2, CURIDAN ®; lámina bituminosa de adherencia, con terminación en film plástico, con armadura de fieltro de poliéster, de 4kg/ m2, ESTERDAN® 40 P ELAST adherido al soporte; CAZOLETA DANOSA® prefabricada de EPDM del diámetro necesario soldada a la banda de adherencia. Junta de dilatación consistente en imprimación bituminosa de base acuosa, 0,3 kg/m2, CURIDAN®; fuelle inferior mediante lámina bituminosa de betún modificado con elastómeros SBS, con terminación en film plástico, con armadura de fieltro de poliéster, de 4kg/m2, ESTERDAN® 40 P ELAST adherida al soporte; relleno con cordón asfáltico JUNTODAN®; fuelle superior mediante lámina bituminosa de betún modificado con elastómeros SBS, con terminación en film plástico, con armadura de fieltro de poliéster, de 4 kg/m2, ESTERDAN® 40 P LAST.
Productos provistos de marcado CE europeo y sistema de impermeabilización certificado mediante Documento de Idoneidad Técnica (DIT) ESTERDAN® PENDIENTE CERO nº 550R/16. Puesta en obra conforme a DIT nº 550R/16 y norma UNE 104401.
*Posibles aprovechameniento de impermeabilitazión y modificación solución tras retirada de pavimentos existentes y comprovación estado.</t>
  </si>
  <si>
    <t>Terraza</t>
  </si>
  <si>
    <t>Total 30.00.40</t>
  </si>
  <si>
    <t>Total 30.00</t>
  </si>
  <si>
    <t>30.50</t>
  </si>
  <si>
    <t>ELEMENTOS VARIOS DE CUBIERTA</t>
  </si>
  <si>
    <t>FDR020</t>
  </si>
  <si>
    <t>Valla de aluminio.</t>
  </si>
  <si>
    <t>Reja de aluminio anodizado natural compuesta por barrotes verticales de 30x15 mm, con 12 cm de separación y fijados a bastidor de 40x25 mm. Incluso pletinas para fijación mediante atornillado en obra de fábrica con tacos de nylon y tornillos de acero. Elaboración en taller y ajuste final en obra.
Incluye: Marcado de los puntos de fijación del bastidor. Presentación de la reja. Aplomado y nivelación. Resolución de las uniones del bastidor a los paramentos. Montaje de elementos complementarios.
Criterio de medición de proyecto: Superficie del hueco a cerrar, medida según documentación gráfica de Proyecto.
Criterio de medición de obra: Se medirá, con las dimensiones del hueco, la superficie realmente ejecutada según especificaciones de Proyecto.</t>
  </si>
  <si>
    <t>Valla perimetral</t>
  </si>
  <si>
    <t>Total FDR020</t>
  </si>
  <si>
    <t>QUM010</t>
  </si>
  <si>
    <t>Cobertura de chapa perfilada de acero.</t>
  </si>
  <si>
    <t>Cobertura de chapa perfilada trapezoidal de acero prelacado, espesor 0,6 mm, 30 mm de altura de perfil y 204 mm de intereje, colocada con un solape de la chapa superior de 200 mm y un solape lateral de un trapecio y fijada mecánicamente sobre entramado ligero metálico, en cubierta inclinada, con una pendiente mayor del 5%. Incluso accesorios de fijación de las chapas.
Criterio de valoración económica: El precio no incluye la estructura soporte ni los puntos singulares y las piezas especiales de la cobertura.
Incluye: Limpieza de la superficie soporte. Replanteo de las chapas por faldón. Corte, preparación y colocación de las chapas. Fijación mecánica de las chapas.
Criterio de medición de proyecto: Superficie medida en verdadera magnitud, según documentación gráfica de Proyecto.
Criterio de medición de obra: Se medirá, en verdadera magnitud, la superficie realmente ejecutada según especificaciones de Proyecto.</t>
  </si>
  <si>
    <t>Caseta instalaciones</t>
  </si>
  <si>
    <t>Total QUM010</t>
  </si>
  <si>
    <t>Total 30.50</t>
  </si>
  <si>
    <t>Total 30</t>
  </si>
  <si>
    <t>35</t>
  </si>
  <si>
    <t>PAVIMENTOS Y SOLERAS</t>
  </si>
  <si>
    <t>35.00</t>
  </si>
  <si>
    <t>CAPAS DE NIVELACIÓN</t>
  </si>
  <si>
    <t>35.00.10</t>
  </si>
  <si>
    <t>S. y C. DE CAPA DE MORTERO NIVELACIÓN 4-6cm.</t>
  </si>
  <si>
    <t>Suministro y formación de capa de mortero para regularización forjados, mediante un espesor de entre 4-6 cm de mortero de cemento M-10 armado con malla electrosoldada de acero 100x100x5 mm, para posterior colocación del pavimento. Incluyen todos los medios para su correcta ejecución.</t>
  </si>
  <si>
    <t>Sala Gimnasió</t>
  </si>
  <si>
    <t>Vestuarios</t>
  </si>
  <si>
    <t>Total 35.00.10</t>
  </si>
  <si>
    <t>35.00.45</t>
  </si>
  <si>
    <t>RECRECIDO DE OBRA PARA ZONA DE DUCHA CON PENDIENTE</t>
  </si>
  <si>
    <t>Formación de recrecido de obra en zona de ducha de cualquier medida, mediante formación de meseta de elevación en pendiente con ladrillo cerámico hueco sencillo, recibido con mortero de cemento, industrial, M-5.</t>
  </si>
  <si>
    <t>Total 35.00.45</t>
  </si>
  <si>
    <t>Total 35.00</t>
  </si>
  <si>
    <t>35.05</t>
  </si>
  <si>
    <t>PAVIMENTOS</t>
  </si>
  <si>
    <t>35.05.00</t>
  </si>
  <si>
    <t>PAVIMENTOS CERÁMICOS</t>
  </si>
  <si>
    <t>RSG130_LE14_C2</t>
  </si>
  <si>
    <t>Revestimiento interior de piezas de gres porcelánico técnico. Colocación en capa fina.</t>
  </si>
  <si>
    <t>Revestimiento interior de piezas de gres porcelánico técnico, REFIN LARIX FRESH LE14 de 25x150x9 mm, gama alta, carga de rotura &gt;3000 N; resistencia a la flexión &gt;45 N/mm². SOPORTE: de mortero de cemento. COLOCACIÓN: en capa fina y mediante encolado simple con adhesivo cementoso mejorado. REJUNTADO: con resina EPOXI, sin absorción de agua y resistencia elevada a la abrasión tipo CG 2 W A, color blanco, en juntas de 2 mm de espesor.
Incluye: Limpieza y comprobación de la superficie soporte. Replanteo de los niveles de acabado. Replanteo de la disposición de las piezas y juntas de movimiento. Aplicación del adhesivo. Colocación de las crucetas. Colocación de las piezas a punta de paleta. Formación de juntas de partición, perimetrales y estructurales. Rejuntado. Eliminación y limpieza del material sobrante. Limpieza final del pavimento.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</si>
  <si>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Baños  Hombres  ZONA DUCHAS</t>
  </si>
  <si>
    <t>Baños Mujeres ZONA DUCHAS</t>
  </si>
  <si>
    <t>Baños Oficinas</t>
  </si>
  <si>
    <t>Total RSG130_LE14_C2</t>
  </si>
  <si>
    <t>RSG130_LE14_C3</t>
  </si>
  <si>
    <t>Pavimento interior de piezas de gres porcelánico técnico. Colocación en capa fina.</t>
  </si>
  <si>
    <t>Pavimento interior de piezas de gres porcelánico técnico, REFIN LARIX FRESH LE14 de 25x150x9 mm, gama alta, capacidad de absorción de agua E&lt;0,1%, grupo BIa, según UNE-EN 14411, con resistencia al deslizamiento Rd&gt;45 según UNE-EN 16165 y resbaladicidad clase 3 según CTE; carga de rotura &gt;3000 N; resistencia a la flexión &gt;45 N/mm². SOPORTE: de mortero de cemento. COLOCACIÓN: en capa fina y mediante encolado simple con adhesivo cementoso mejorado, C3 TE, según UNE-EN 12004, con deslizamiento reducido y tiempo abierto ampliado. REJUNTADO: con resina EPOXI, sin absorción de agua y resistencia elevada a la abrasión tipo CG 2 W A, color blanco, en juntas de 2 mm de espesor.
Incluye: Limpieza y comprobación de la superficie soporte. Replanteo de los niveles de acabado. Replanteo de la disposición de las piezas y juntas de movimiento. Aplicación del adhesivo. Colocación de las crucetas. Colocación de las piezas a punta de paleta. Formación de juntas de partición, perimetrales y estructurales. Rejuntado. Eliminación y limpieza del material sobrante. Limpieza final del pavimento.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</si>
  <si>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Duchas  Hombres  ZONA DUCHAS</t>
  </si>
  <si>
    <t xml:space="preserve"> Duchas Mujeres ZONA DUCHAS</t>
  </si>
  <si>
    <t>Total RSG130_LE14_C3</t>
  </si>
  <si>
    <t>35.05.00.10_C2</t>
  </si>
  <si>
    <t>Pavimento interior de piezas de gres porcelánico técnico, Similar "Casania" de 60x120x9 mm, gama alta, capacidad de absorción de agua E&lt;0,1%, grupo BIa, según UNE-EN 14411, con resistencia al deslizamiento Rd&gt;45 según UNE-EN 16165 y resbaladicidad clase 3 según CTE; carga de rotura &gt;3000 N; resistencia a la flexión &gt;45 N/mm². SOPORTE: de mortero de cemento. COLOCACIÓN: en capa fina y mediante encolado simple con adhesivo cementoso mejorado, C2 TE, según UNE-EN 12004, con deslizamiento reducido y tiempo abierto ampliado. REJUNTADO: con resina EPOXI, sin absorción de agua y resistencia elevada a la abrasión tipo CG 2 W A, color blanco, en juntas de 2 mm de espesor.
Incluye: Limpieza y comprobación de la superficie soporte. Replanteo de los niveles de acabado. Replanteo de la disposición de las piezas y juntas de movimiento. Aplicación del adhesivo. Colocación de las crucetas. Colocación de las piezas a punta de paleta. Formación de juntas de partición, perimetrales y estructurales. Rejuntado. Eliminación y limpieza del material sobrante. Limpieza final del pavimento.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</si>
  <si>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VESTUARIO  Hombres  ZONA DUCHAS</t>
  </si>
  <si>
    <t>VESTUARIOS Mujeres ZONA DUCHAS</t>
  </si>
  <si>
    <t>Total 35.05.00.10_C2</t>
  </si>
  <si>
    <t>Total 35.05.00</t>
  </si>
  <si>
    <t>35.05.05</t>
  </si>
  <si>
    <t>PAVIMENTOS DE MADERAS</t>
  </si>
  <si>
    <t>RSO010</t>
  </si>
  <si>
    <t>Pavimento de corcho.</t>
  </si>
  <si>
    <t>Pavimento de corcho, formado por losetas de corcho, de 600x300x4 mm, según EN 12104, resbaladicidad clase DS según UNE-EN 13893, Euroclase Dfl-s1 de reacción al fuego según UNE-EN 13501-1. 
Capa superficial de chapa de corcho aglomerado o liso. Soporte de corcho aglomerado de alta densidad. Pegado y acabado, según instrucciones de instalación fabrticante. Reacción al fuego Class Bfl-s1 según EN 13501-1. Reducción ruido impacto según EN-ISO 10140-3  ALw=14dB. 
COLOCACIÓN: en interiores con adhesivo vinílico en dispersión acuosa. 
IMPRIMACIÓN: imprimación monocomponente, a base de copolímeros acrílicos, previo lijado de la superficie. 
Garantia en uso comerical de hasta 5 años. 
ACABADO: Acabado natural lijado
Incluye: Replanteo. Aplicación del adhesivo. Colocación de las losetas. Corte y colocación de las losetas perimetrales. Lijado de la superficie. Aplicación de la imprimación. Aplicación de la capa de acabado. Eliminación y limpieza del material sobrante. Limpieza final del pavimento.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</si>
  <si>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CLASE DIRIGIDAS 01</t>
  </si>
  <si>
    <t>02</t>
  </si>
  <si>
    <t>03</t>
  </si>
  <si>
    <t>Total RSO010</t>
  </si>
  <si>
    <t>RSL020</t>
  </si>
  <si>
    <t>Rodapié laminado.</t>
  </si>
  <si>
    <t>Rodapié de MDF NEGRO RAL9005 o comparable , de 58x16 mm, tipo tablero de aglomerado/fibra de 14-16mm espesor. Ejecución con bordes cortados provistos de borde de seguridad de ABS de 1mm. Ejecución encolado con cola de poluretano, Montaje detràs del revestimiento de la pared. Tornillería oculta con revestimientos de paredes de clincker. Espacio de sombra 1cm.
Incluso cera de relleno para el sellado de orificios.
Incluye: Replanteo. Corte de las piezas. Fijación de las piezas sobre el paramento. Sellado de orificios. Resolución de esquinas y encuentros.
Criterio de medición de proyecto: Longitud medida según documentación gráfica de Proyecto, sin incluir huecos de puertas. No se ha incrementado la medición por roturas y recortes, ya que en la descomposición se ha considerado un 5% más de piezas.
Criterio de medición de obra: Se medirá la longitud realmente ejecutada según especificaciones de Proyecto.</t>
  </si>
  <si>
    <t>Sala</t>
  </si>
  <si>
    <t>Sala Act</t>
  </si>
  <si>
    <t>Recibidor</t>
  </si>
  <si>
    <t>Total RSL020</t>
  </si>
  <si>
    <t>RSL010</t>
  </si>
  <si>
    <t>Pavimento laminado.</t>
  </si>
  <si>
    <t>Pavimento laminado, de lamas de 1200x190 mm, Clase 33: Comercial intenso, resistencia a la abrasión AC5, formado por tablero base de HDF laminado decorativo en roble, acabado con capa superficial de protección plástica, ensamblado con adhesivo con clase de durabilidad D3 en las juntas. COLOCACIÓN: sistema flotante machihembrado sobre lámina de espuma de polietileno de alta densidad de 3 mm de espesor. Incluso cinta autoadhesiva para sellado de juntas.
Incluye: Colocación de la base de polietileno. Colocación y recorte de la primera hilada por una esquina de la habitación. Colocación y recorte de las siguientes hiladas. Encolado de las tablas. Limpieza de restos de adhesivo que puedan rebosar por las juntas. Colocación y recorte de la última hilada. Corte de las piezas para empalmes, esquinas y rincones. Fijación de las piezas sobre el paramento. Ocultación de la fijación por enmasillado.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</si>
  <si>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Passillo</t>
  </si>
  <si>
    <t>Rellanos</t>
  </si>
  <si>
    <t>Escalera</t>
  </si>
  <si>
    <t>Total RSL010</t>
  </si>
  <si>
    <t>Total 35.05.05</t>
  </si>
  <si>
    <t>35.05.20</t>
  </si>
  <si>
    <t>SUELOS TÉCNICOS</t>
  </si>
  <si>
    <t>UMR031</t>
  </si>
  <si>
    <t>Pavimento absorbedor de impactos, de baldosas de caucho.</t>
  </si>
  <si>
    <t>Pavimento absorbedor de impactos, formado por baldosas de caucho SBR, color negro, de formato ladrillo y 47 mm espesor, recibidas con adhesivo especial de poliuretano bicomponente.
Criterio de valoración económica: El precio no incluye la superficie base.
Incluye: Replanteo. Corte de las piezas. Aplicación del adhesivo. Colocación de las baldosas de caucho. Limpieza final.
Criterio de medición de proyecto: Longitud medida según documentación gráfica de Proyecto.
Criterio de medición de obra: Se medirá la longitud realmente ejecutada según especificaciones de Proyecto.</t>
  </si>
  <si>
    <t>Sala Maquinas</t>
  </si>
  <si>
    <t>Total UMR031</t>
  </si>
  <si>
    <t>Total 35.05.20</t>
  </si>
  <si>
    <t>35.05.40</t>
  </si>
  <si>
    <t>CÉSPED ARTIFICIAL</t>
  </si>
  <si>
    <t>UDB100</t>
  </si>
  <si>
    <t>Pavimento deportivo de césped sintético, sistema "REALTURF".</t>
  </si>
  <si>
    <t>Pavimento deportivo para campo de fútbol, sistema "REALTURF", formado por césped sintético, Xtreme 60 Pro, compuesto de mechones rectos monofilamento en forma de "C" de 5/8", de fibra 100% polietileno resistente a los rayos UV, 18500 decitex, 400 micras de espesor, 8 hilos por mechón, tejidos sobre base de polipropileno reforzada con una capa de fieltro, con termofijado y sellado con látex, de 60 mm de altura de pelo, 2 mm de altura total de moqueta, 3635 g/m² y 8820 mechones/m², con líneas de juego de césped sintético, color blanco, banda de unión de geotextil de polipropileno, de 300 mm de anchura y adhesivo de poliuretano bicomponente, lastrado con 18 kg/m² de árido silíceo, de granulometría comprendida entre 0,5 y 1 mm y 16 kg/m² de granza de caucho, de entre 0,8 y 2,5 mm.
Incluye: Replanteo de las dimensiones de la pista deportiva. Colocación del césped sintético. Lastrado de la superficie. Marcado de líneas.
Criterio de medición de proyecto: Superficie medida según documentación gráfica de Proyecto.
Criterio de medición de obra: Se medirá la superficie realmente ejecutada según especificaciones de Proyecto.</t>
  </si>
  <si>
    <t>HYROX</t>
  </si>
  <si>
    <t>Total UDB100</t>
  </si>
  <si>
    <t>Total 35.05.40</t>
  </si>
  <si>
    <t>35.05.50</t>
  </si>
  <si>
    <t>FELPUDOS</t>
  </si>
  <si>
    <t>35.05.50.05</t>
  </si>
  <si>
    <t>S. Y C. DE FELPUDO RÍGIDO ACABADO TEXTIL 37mm</t>
  </si>
  <si>
    <t>Suministro y colocación de felpudo rígido de rejillas formadas por una serie de perfiles de extrusión de aluminio 6063-T5, de sección en “T”, de 37 mm. de altura y 35 mm. de anchura, dispuestos en paralelo, con entrecalles de aproximadamente 5 mm., unidos entre sí mediante perfiles-llave ocultos, perpendiculares a los anteriores y soldados a los mismos, para obtener un enrejillado rígido. La cara superior de los perfiles “T” irá revestida con tiras de vinilo antideslizante o moqueta resistente a la abrasión, en color a elegir. Cada paño de Ipagrid® puede ir enmarcado en un cerco perimetral de angular de aluminio de 40x40x3 mm. Las lamas de la rejilla encajan libremente en este bastidor, de modo que puedan levantarse fácilmente para el mantenimiento y limpieza periódicos.</t>
  </si>
  <si>
    <t>Ascensor</t>
  </si>
  <si>
    <t>Acceso Parquing - Vestuarios</t>
  </si>
  <si>
    <t>Acceso Parquing - Oficinas</t>
  </si>
  <si>
    <t>Entrada</t>
  </si>
  <si>
    <t>Total 35.05.50.05</t>
  </si>
  <si>
    <t>Total 35.05.50</t>
  </si>
  <si>
    <t>35.05.30</t>
  </si>
  <si>
    <t>PAVIMENTOS DE RESINAS</t>
  </si>
  <si>
    <t>RSI200</t>
  </si>
  <si>
    <t>Revestimiento de pavimento industrial, sistema Weber Industryfloor "WEBER".</t>
  </si>
  <si>
    <t>Revestimiento de pavimento industrial, realizado sobre superficie soporte de hormigón, con el sistema Weber Industryfloor Planimetric "WEBER", apto para aparcamientos, en interiores, mediante la aplicación sucesiva de: imprimación reguladora de la absorción, Weberprim TP05 "WEBER"; capa base de 10 mm de espesor con mortero autonivelante de cemento Weberfloor For "WEBER", CT - C30 - F7 - RWA10 según UNE-EN 13813, color gris, aplicado manualmente; y capa de sellado con revestimiento sintético impermeabilizante a base de resinas epoxi, Weberfloor PX Total, "WEBER", color a elegir de la carta RAL, aplicada en dos manos, previa imprimación con Weberfloor PX Primer "WEBER".
Criterio de valoración económica: El precio no incluye la superficie soporte ni la ejecución y el sellado de las juntas.
Incluye: Limpieza de la superficie soporte. Replanteo de las juntas y paños de trabajo. Aplicación de la imprimación. Aplicación de la capa base. Aplicación de la capa de sellado. Limpieza final del pavimento.
Criterio de medición de proyecto: Superficie medida en proyección horizontal, según documentación gráfica de Proyecto.
Criterio de medición de obra: Se medirá, en proyección horizontal, la superficie realmente ejecutada según especificaciones de Proyecto.</t>
  </si>
  <si>
    <t>Parquing</t>
  </si>
  <si>
    <t>Total RSI200</t>
  </si>
  <si>
    <t>Total 35.05.30</t>
  </si>
  <si>
    <t>35.05.60</t>
  </si>
  <si>
    <t>VARIOS</t>
  </si>
  <si>
    <t>35.05.30.95</t>
  </si>
  <si>
    <t>S. Y C. BARRERA DE PROTECCIÓN FRENTE AL RADÓN</t>
  </si>
  <si>
    <t>Barrera de protección frente al radón bajo solera de hormigón, en terreno con nivel de referencia de exposición al radón superior a 300 Bq/m³, con lámina de polietileno de baja densidad (LDPE), malla de refuerzo de fibra de poliéster y armadura de polietileno de alta densidad (PEAD/HDPE), de 0,4 mm de espesor, (marca RADIANSA o equivalente), y coeficiente de difusión frente al gas radón 6x10-12 m²/s, no adherida, colocada con solapes, con cintas adhesivas de unión entre solapes y en zócalos perimetrales, siguiendo la guia de instalación del fabricante de la lámina. 
Se deberá colocar por encima y por debajo de la lámina anti-radón una capa de geotextil de polipropileno anti-punzonamiento similar o tipo GEOFIM PP 125-15, para proteger el contacto inferior con las zahorras compactadas y el contacto superior con los camiones de vertido de hormigón. Antes de la instalación de esta lámina deberá entregarse a la dirección facultativa el cálculo del dimensionamiento de la lámina por parte del fabricante, cumpliendo con el Código Técnico.
Nota: colocando esta lámina de protección frente al radón no será necesario colocar la lámina de polietileno Galga-400 estandar.</t>
  </si>
  <si>
    <t>Total 35.05.30.95</t>
  </si>
  <si>
    <t>Total 35.05.60</t>
  </si>
  <si>
    <t>Total 35.05</t>
  </si>
  <si>
    <t>Total 35</t>
  </si>
  <si>
    <t>40</t>
  </si>
  <si>
    <t>CERRAMIENTOS Y DIVISORIAS</t>
  </si>
  <si>
    <t>40.00</t>
  </si>
  <si>
    <t>CERRAMIENTOS CERÁMICOS</t>
  </si>
  <si>
    <t>40.00.00</t>
  </si>
  <si>
    <t>PARED DE FÁBRICA DE LADRILLO PERFORADO "GERO" 28x13x9cm, PARA REVESTIR, E=13cm</t>
  </si>
  <si>
    <t>Formación de pared de cerramiento de espesor 13 cm, de ladrillo perforado fono acústico, HD, de 28x13x9cm, para revestir, categoría I, según la norma UNE-EN 771-1, tomado con mortero para albañilería industrializado M 5 (5 N/mm2 ) de designación (G) según norma UNE-EN 998-2. Se incluye p.p. de formación de dinteles, replanteo, nivelación y aplomado, p.p. de enjarjes, mermas, roturas, humedecido de las piezas, rejuntado, limpieza y medios auxiliares y de elevación, así como la limpieza de restos y gestión de residuos generados.</t>
  </si>
  <si>
    <t>Cerramiento ventanas</t>
  </si>
  <si>
    <t>Ventanas</t>
  </si>
  <si>
    <t>Total 40.00.00</t>
  </si>
  <si>
    <t>Total 40.00</t>
  </si>
  <si>
    <t>40.05</t>
  </si>
  <si>
    <t>CERRAMIENTOS DE PLACA DE YESO LAMINADO</t>
  </si>
  <si>
    <t>40.05.00</t>
  </si>
  <si>
    <t>TRASDOSADO VERTICAL PLACA YESO LAMINADO</t>
  </si>
  <si>
    <t>40.05.00.00</t>
  </si>
  <si>
    <t>TRASDOSADO VERTICAL PLACA YESO LAMINADO ESTÁNDAR</t>
  </si>
  <si>
    <t>40.05.00.00.20</t>
  </si>
  <si>
    <t>TRASDOSADO AUTOPORTANTE PYL ESTANDAR 15(A)+70 / 400 +AISLAMIENTO. Hmax= 3,5m</t>
  </si>
  <si>
    <t>Suministro y colocación de trasdosado autoportante libre "KNAUF" (15+70)/400 (70) (1 estandar A), con canal y montantes, sobre banda acústica autoadhesiva desolidarizante de espuma de poliuretano de celdas cerradas, de 3,2 mm de espesor y 50 mm de anchura, resistencia térmica 0,10 m²K/W, conductividad térmica 0,032 W/(mK); formado por una estructura de perfiles de chapa de acero galvanizada en forma de "U" de 70 mm, con montantes verticales separados 400mm entre ellos y encajados y posteriormente fijados mecanicamente con tornillos en su parte superior e inferior a las canales horizontales, a cuyo lado interno, dependiendo de la altura a cubrir, será necesario arriostrar al muro soporte los perfiles verticales por medio de piezas de nivelación polivalentes y uniendo sus alas con tornillos en ambas alas del perfil vertical, dejando entre la estructura y el muro un espacio de mínimo 10mm. Incluye suministro y colocación de aislamiento interior de lana mineral de 45mm de espesor y conductividad térmica &lt;=0.036W/m.K. En el lado externo de esta estructura se atornilla una placa de yeso laminado estandar (A) de 15mm de espesor, dando un ancho total mínimo de trasdosado terminado de 85 mm. Altura máxima de trasdosado 3,50 m. Parte proporcional de tornillería, refuerzos necesarios para soporte de mobiliario/sanitarios, etc., juntas estancas/acústicas de su perímetro, cintas y pasta de juntas, piezas de arriostramiento, anclajes mecánicos, etc. totalmente terminado. Montaje según norma UNE 102043 y requisitos del CTE-DB HR. Incluye tratamiento y encintado de juntas, resolución de encuentros y puntos singulares, y medios de elevación, así como la limpieza de restos y gestión de residuos generados.</t>
  </si>
  <si>
    <t>Perimetro</t>
  </si>
  <si>
    <t>Perimetro nave</t>
  </si>
  <si>
    <t>Total 40.05.00.00.20</t>
  </si>
  <si>
    <t>40.05.00.00.25</t>
  </si>
  <si>
    <t>TRASDOSADO AUTOPORTANTE PYL ESTANDAR 2x15(A)+70 / 400 +AISLAMIENTO. Hmax= 8m</t>
  </si>
  <si>
    <t>Suministro y colocación de trasdosado autoportante libre "KNAUF" (15+15+70)/400 (70) (1 estandar A), con canal y montantes, sobre banda acústica autoadhesiva desolidarizante de espuma de poliuretano de celdas cerradas, de 3,2 mm de espesor y 50 mm de anchura, resistencia térmica 0,10 m²K/W, conductividad térmica 0,032 W/(mK); formado por una estructura de perfiles de chapa de acero galvanizada en forma de "N" de 70 mm arriostrado a fachada, con montantes verticales separados 400mm entre ellos y encajados y posteriormente fijados mecanicamente con tornillos en su parte superior e inferior a las canales horizontales, a cuyo lado interno, dependiendo de la altura a cubrir, será necesario arriostrar al muro soporte los perfiles verticales por medio de piezas de nivelación polivalentes y uniendo sus alas con tornillos en ambas alas del perfil vertical, dejando entre la estructura y el muro un espacio de mínimo 10mm. Incluye suministro y colocación de aislamiento interior de lana mineral de 50mm de espesor y conductividad térmica &lt;=0.031W/m.K. En el lado externo de esta estructura se atornilla una placa de yeso laminado estandar (A) de 15mm de espesor, dando un ancho total mínimo de trasdosado terminado de 85 mm. Altura máxima de trasdosado 7,70 m. Parte proporcional de tornillería, refuerzos necesarios para soporte de mobiliario/sanitarios, etc., juntas estancas/acústicas de su perímetro, cintas y pasta de juntas, piezas de arriostramiento, anclajes mecánicos, etc. totalmente terminado. Montaje según norma UNE 102043 y requisitos del CTE-DB HR. Incluye tratamiento y encintado de juntas, resolución de encuentros y puntos singulares, y medios de elevación, así como la limpieza de restos y gestión de residuos generados.</t>
  </si>
  <si>
    <t>Perimetro nave cubierta inclinada lateral</t>
  </si>
  <si>
    <t>Perimetro nave cubierta inclinada Fachadas princiaples</t>
  </si>
  <si>
    <t>Total 40.05.00.00.25</t>
  </si>
  <si>
    <t>Total 40.05.00.00</t>
  </si>
  <si>
    <t>40.05.00.05</t>
  </si>
  <si>
    <t>TRASDOSADO VERTICAL PLACA YESO LAMINADO HIDRÓFUGO</t>
  </si>
  <si>
    <t>40.05.00.05.00</t>
  </si>
  <si>
    <t>TRASDOSADO AUTOPORTANTE PYL HIDRÓFUGO 15(H1)+48 / 400 +AISLAMIENTO. Hmax= 2,8m</t>
  </si>
  <si>
    <t>Suministro y colocación de trasdosado Hidrófugo autoportante libre "KNAUF" (15+48)/400 (48) (1 Hidrófuga H1) con canal y montantes, sobre banda acústica autoadhesiva desolidarizante de espuma de poliuretano de celdas cerradas, de 3,2 mm de espesor y 50 mm de anchura, resistencia térmica 0,10 m²K/W, conductividad térmica 0,032 W/(mK); formado por una estructura de perfiles de chapa de acero galvanizada en forma de "U" de 48 mm, con montantes verticales separados 400mm entre ellos y encajados y posteriormente fijados mecanicamente con tornillos en su parte superior e inferior a las canales horizontales, a cuyo lado interno, dependiendo de la altura a cubrir, será necesario arriostrar al muro soporte los perfiles verticales por medio de piezas de nivelación polivalentes y uniendo sus alas con tornillos en ambas alas del perfil vertical, dejando entre la estructura y el muro un espacio de mínimo 10mm. Incluye suministro y colocación de aislamiento interior de lana mineral de 45mm de espesor y conductividad térmica &lt;=0.036W/m.K. En el lado externo de esta estructura se atornilla una placa de yeso laminado Hidrófugo (H1) de 15mm de espesor, dando un ancho total mínimo de trasdosado terminado de 63 mm. Altura máxima de trasdosado 2,80 m. Parte proporcional de tornillería, refuerzos necesarios con estructura o madera para soporte de mobiliario/sanitarios, etc., juntas estancas /acústicas de su perímetro, cintas y pasta de juntas, piezas de arriostramiento, anclajes mecánicos, etc. totalmente terminado. Montaje según norma UNE 102043 y requisitos del CTE-DB HR. Incluye tratamiento y encintado de juntas, resolución de encuentros y puntos singulares, y medios de elevación, así como la limpieza de restos y gestión de residuos generados.</t>
  </si>
  <si>
    <t>BañosOficinas</t>
  </si>
  <si>
    <t>Total 40.05.00.05.00</t>
  </si>
  <si>
    <t>Total 40.05.00.05</t>
  </si>
  <si>
    <t>Total 40.05.00</t>
  </si>
  <si>
    <t>40.05.05</t>
  </si>
  <si>
    <t>TABIQUE PLACA YESO LAMINADO</t>
  </si>
  <si>
    <t>40.05.05.00</t>
  </si>
  <si>
    <t>TABIQUE CARTÓN YESO ESTANDAR</t>
  </si>
  <si>
    <t>40.05.05.00.00</t>
  </si>
  <si>
    <t>TABIQUE PYL 15(A)+48+15(A) / 400 +AISLAMIENTO. Hmax= 2,80m</t>
  </si>
  <si>
    <t>Formación de tabique de placas de yeso laminado "KNAUF" (15+48+15)/400 (48) (2 estandar A) con 1 placa de yeso laminado estandar (A) de 15 mm de espesor a cada lado de una estructura simple de acero galvanizado de canales horizontales sobre banda acústica autoadhesiva desolidarizante de espuma de poliuretano de celdas cerradas, de 3,2 mm de espesor y 50 mm de anchura, resistencia térmica 0,10 m²K/W, conductividad térmica 0,032 W/(mK); con montantes verticales de 48 mm en diposición normal "N", separados entre ejes 400 mm; con aislamiento en alma interior de lana mineral de 45 mm de espesor y conductividad térmica &lt;=0.036W/m.K; resultando un ancho total de tabique terminado de 78 mm. Hasta 2,80 m de altura de tabique. Incluye p.p. de materiales, tornillería, pastas, tratamiento y encintado de juntas, juntas estancas/acústicas de su perímetro, así como anclajes y la resolución de encuentros y puntos singulares. Incluye las sujeciones y arriostramientos necesarios a forjado o cubierta superior y medios de elevación, así como la limpieza de restos y gestión de residuos generados.</t>
  </si>
  <si>
    <t>Total 40.05.05.00.00</t>
  </si>
  <si>
    <t>40.05.05.00.05</t>
  </si>
  <si>
    <t>TABIQUE PYL 15(A)+70+15(A) / 400 +AISLAMIENTO. Hmax= 3,55m</t>
  </si>
  <si>
    <t>Formación de tabique de placas de yeso laminado "KNAUF" (15+70+15)/400 (70) (2 estandar A) con 1 placa de yeso laminado estandar (A) de 15 mm de espesor a cada lado de una estructura simple de acero galvanizado de canales horizontales sobre banda acústica autoadhesiva desolidarizante de espuma de poliuretano de celdas cerradas, de 3,2 mm de espesor y 50 mm de anchura, resistencia térmica 0,10 m²K/W, conductividad térmica 0,032 W/(mK); con montantes verticales de 70 mm en diposición normal "N", separados entre ejes 400 mm; con aislamiento en alma interior de lana mineral de 50 mm de espesor y conductividad térmica &lt;=0.036W/m.K; resultando un ancho total de tabique terminado de 100 mm. Hasta 3,55 m de altura de tabique. Incluye p.p. de materiales, tornillería, pastas, tratamiento y encintado de juntas, juntas estancas /acústicas de su perímetro, así como anclajes y la resolución de encuentros y puntos singulares. Incluye las sujeciones y arriostramientos necesarios a forjado o cubierta superior y medios de elevación, así como la limpieza de restos y gestión de residuos generados.</t>
  </si>
  <si>
    <t>Recepcion + Almacen</t>
  </si>
  <si>
    <t>Salas</t>
  </si>
  <si>
    <t>Total 40.05.05.00.05</t>
  </si>
  <si>
    <t>Total 40.05.05.00</t>
  </si>
  <si>
    <t>40.05.05.05</t>
  </si>
  <si>
    <t>TABIQUE CARTÓN YESO HIDRÓFUGO</t>
  </si>
  <si>
    <t>40.05.05.05.00</t>
  </si>
  <si>
    <t>TABIQUE PYL HIDRÓFUGO 15(H1)+48+15(H1) / 400 +AISLAMIENTO. Hmax= 2,80m</t>
  </si>
  <si>
    <t>Formación de tabique Hidrófugo de placas de yeso laminado "KNAUF" (15+48+15)/400 (48) (2 hidrófugas H1) con 1 placa de yeso laminado hidrófuga (H1) de 15 mm de espesor a cada lado de una estructura simple de acero galvanizado de canales horizontales sobre banda acústica autoadhesiva desolidarizante de espuma de poliuretano de celdas cerradas, de 3,2 mm de espesor y 50 mm de anchura, resistencia térmica 0,10 m²K/W, conductividad térmica 0,032 W/(mK); con montantes verticales de 48 mm en diposición normal "N", separados entre ejes 400 mm; con aislamiento en alma interior de lana mineral de 45 mm de espesor y conductividad térmica &lt;=0.036W/m.K; resultando un ancho total de tabique terminado de 78 mm. Hasta 2,80 m de altura de tabique. Incluye p.p. de materiales, tornillería, pastas, tratamiento y encintado de juntas, juntas estancas /acústicas de su perímetro, así como anclajes y la resolución de encuentros y puntos singulares. Incluye las sujeciones y arriostramientos necesarios a forjado o cubierta superior y medios de elevación. Incluye refuerzos con estructura o tacos de madera para soportación de sanitario mural, barras de minusválidos y encimeras, así como la limpieza de restos y gestión de residuos generados.</t>
  </si>
  <si>
    <t>Separacion duchas</t>
  </si>
  <si>
    <t>Baños + ascensor</t>
  </si>
  <si>
    <t>WC Oficinas</t>
  </si>
  <si>
    <t>Total 40.05.05.05.00</t>
  </si>
  <si>
    <t>40.05.05.05.10</t>
  </si>
  <si>
    <t>TABIQUE PYL HIDRÓFUGO 15(H1)+300+15(H1) / 400 +AISLAMIENTO.</t>
  </si>
  <si>
    <t>Formación de tabique Hidrófugo de placas de yeso laminado "KNAUF" (15+300+15)/330 (300) (2 hidrófugas H1) con 1 placa de yeso laminado hidrófuga (H1) de 15 mm de espesor a cada lado de una estructura simple de acero galvanizado de canales horizontales sobre banda acústica autoadhesiva desolidarizante de espuma de poliuretano de celdas cerradas, de 3,2 mm de espesor y 50 mm de anchura, resistencia térmica 0,10 m²K/W, conductividad térmica 0,032 W/(mK); con dos montantes verticales de 48 mm en diposición normal "N", separados entre ejes 400 mm; con aislamiento en alma interior de lana mineral de 50 mm de espesor y conductividad térmica &lt;=0.036W/m.K; resultando un ancho total de tabique terminado de 120 mm. Hasta 4,15 m de altura de tabique. Incluye p.p. de materiales, tornillería, pastas, tratamiento y encintado de juntas, juntas estancas /acústicas de su perímetro, así como anclajes y la resolución de encuentros y puntos singulares. Incluye las sujeciones y arriostramientos necesarios a forjado o cubierta superior y medios de elevación. Incluye refuerzos con estructura o tacos de madera para soportación de sanitario mural, barras de minusválidos y encimeras, así como la limpieza de restos y gestión de residuos generados.</t>
  </si>
  <si>
    <t>Baños oficinas</t>
  </si>
  <si>
    <t>Total 40.05.05.05.10</t>
  </si>
  <si>
    <t>Total 40.05.05.05</t>
  </si>
  <si>
    <t>Total 40.05.05</t>
  </si>
  <si>
    <t>Total 40.05</t>
  </si>
  <si>
    <t>40.10</t>
  </si>
  <si>
    <t>CERRAMIENTOS DE BLOQUE</t>
  </si>
  <si>
    <t>40.10.00</t>
  </si>
  <si>
    <t>MURO DE BLOQUE GRIS, VISTO 40x20x20cm. H&lt;=3m</t>
  </si>
  <si>
    <t>Fábrica de bloque hueco de hormigón gris visto, de 40x20x20 cm., rejuntado, p.p. de formación de encuentros, piezas especiales, roturas, replanteo, nivelación, aplomado, limpieza y medios auxiliares y de elevación, así como la limpieza de restos y gestión de residuos generados. NOTA: Altura &lt;= 3 m.</t>
  </si>
  <si>
    <t>Vestidores</t>
  </si>
  <si>
    <t>escalera oficinas</t>
  </si>
  <si>
    <t>Sala instalaciones</t>
  </si>
  <si>
    <t>Escaleras oficinas</t>
  </si>
  <si>
    <t>Possing room</t>
  </si>
  <si>
    <t>Total 40.10.00</t>
  </si>
  <si>
    <t>40.10.05</t>
  </si>
  <si>
    <t>MURO DE BLOQUE GRIS ARMADO Y MACIZADO, VISTO 40x20x20cm. H&gt;3m</t>
  </si>
  <si>
    <t>Fábrica de bloque hueco de hormigón gris armado con los huecos totalmente hormigonados de 40x20x20 cm. visto, armadura vertical formada por 5 redondos de acero B 500 S, de D=12mm por metro y armadura horizontal de 2 redondos de D=8mm cada metro de altura de bloques, relleno con hormigón, vertido, vibrado, rejuntado, p.p. de formación de dinteles, zunchos, jambas, ejecución de encuentros, piezas especiales, roturas, replanteo, nivelación, aplomado, limpieza y medios auxiliares y de elevación, así como la limpieza de restos y gestión de residuos generados. NOTA: Altura &gt; 3 m.</t>
  </si>
  <si>
    <t>Escalera recepcion</t>
  </si>
  <si>
    <t>Escalera Vestuarios</t>
  </si>
  <si>
    <t>Total 40.10.05</t>
  </si>
  <si>
    <t>Total 40.10</t>
  </si>
  <si>
    <t>40.20</t>
  </si>
  <si>
    <t>CERRAMIENTOS DE VIDRIO</t>
  </si>
  <si>
    <t>40.20.05</t>
  </si>
  <si>
    <t>S. Y C. DE MAMPARA DE VIDRIO ALUINTER. H=2,50m</t>
  </si>
  <si>
    <t>Suministro y montaje de mampara de vidrio ALUINTER ó similar, con perfilería de aluminio extrusionado acanalado con juntas de goma de estanqueidad, con perfilería exterior vista de aluminio lacado color RAL estándar, con doble vidrio transparente de 6 mm. de espesor y cámara de aire. H= 2,50m. Incluye los accesorios necesarios para su correcta instalación.</t>
  </si>
  <si>
    <t>Total 40.20.05</t>
  </si>
  <si>
    <t>Total 40.20</t>
  </si>
  <si>
    <t>40.45</t>
  </si>
  <si>
    <t>VARIOS Y PREMARCOS</t>
  </si>
  <si>
    <t>SVC010</t>
  </si>
  <si>
    <t>Cabina de tablero fenólico HPL.</t>
  </si>
  <si>
    <t>Cabina para vestuario, de 900x1400 mm y 2000 mm de altura, de tablero fenólico HPL, de 13 mm de espesor, color a elegir; compuesta de: puerta de 600x2000 mm; estructura soporte de aluminio anodizado, formada por perfil guía horizontal de sección circular de 25 mm de diámetro, rosetas, pinzas de sujeción de los tableros y perfiles en U de 20x15 mm para fijación a la pared y herrajes de acero inoxidable AISI 316L, formados por bisagras con muelle, tirador con condena e indicador exterior de libre y ocupado, y pies regulables en altura hasta 150 mm.
Incluye: Replanteo. Colocación de los herrajes de colgar. Colocación de la hoja. Colocación de los herrajes de cierre y accesorios. Nivelación y ajuste final.
Criterio de medición de proyecto: Número de unidades previstas, según documentación gráfica de Proyecto.
Criterio de medición de obra: Se medirá el número de unidades realmente colocadas según especificaciones de Proyecto.</t>
  </si>
  <si>
    <t>Baños</t>
  </si>
  <si>
    <t>Total SVC010</t>
  </si>
  <si>
    <t>40.45.00</t>
  </si>
  <si>
    <t>RECIBIDO DE PREMARCO DE MADERA AL TABIQUE</t>
  </si>
  <si>
    <t>Suministro, colocación y fijación de precerco de madera de pino, simultáneas a la ejecución del tabique y sin el pavimento colocado, mediante recibido al paramento de fábrica de las patillas de anclaje con pasta de yeso B1, para fijar posteriormente, sobre él, el marco de la carpintería exterior de hasta 2 m² de superficie. Incluso p/p de replanteo, nivelación y aplomado. Incluye medios de elevación, así como la limpieza de restos y gestión de residuos generados.</t>
  </si>
  <si>
    <t>Total 40.45.00</t>
  </si>
  <si>
    <t>Total 40.45</t>
  </si>
  <si>
    <t>Total 40</t>
  </si>
  <si>
    <t>45</t>
  </si>
  <si>
    <t>REVESTIMIENTOS Y PINTURAS</t>
  </si>
  <si>
    <t>45.25</t>
  </si>
  <si>
    <t>REVESTIMIENTOS</t>
  </si>
  <si>
    <t>MSDPAN_BL</t>
  </si>
  <si>
    <t>MSD REALISTIC WALL tipo ladrillo coba blanco</t>
  </si>
  <si>
    <t>Suministro de panel de resina de poliester y fibra de vidrio de 1,31m x 3,28m, MSD REALISTIC WALL color LADRILLO BLANCO, con una superficie panel de 4,30 m2, resistente a impactos y productos químicos. Clase de reaccíon al fuego Bs2,d0 /(firepool). Apto para instalacíon en estancias húmedas. Pâra uso interior o exteiror. Garantia del material de 10 años. 
Incluye: Replanteo y trazado de huellas, tabicas y zanquines. Corte de las piezas y formación de encajes en esquinas y rincones. 
Criterio de medición de proyecto: Número de unidades previstas, según documentación gráfica de Proyecto.
Criterio de medición de obra: Se medirá el número de unidades realmente ejecutadas según especificaciones de Proyecto.</t>
  </si>
  <si>
    <t>zona cardio</t>
  </si>
  <si>
    <t>Salas Actividades</t>
  </si>
  <si>
    <t>Total MSDPAN_BL</t>
  </si>
  <si>
    <t>MSDPAN_RED</t>
  </si>
  <si>
    <t>MSD REALISTIC WALL tipo ladrillo rojo oscuro</t>
  </si>
  <si>
    <t>Suministro de panel de resina de poliester y fibra de vidrio de 1,31m x 3,28m, MSD REALISTIC WALL color LADRILLO OSCURO, con una superficie panel de 4,30 m2, resistente a impactos y productos químicos. Clase de reaccíon al fuego Bs2,d0 /(firepool). Apto para instalacíon en estancias húmedas. Pâra uso interior o exteiror. Garantia del material de 10 años. 
Incluye: Replanteo y trazado de huellas, tabicas y zanquines. Corte de las piezas y formación de encajes en esquinas y rincones. 
Criterio de medición de proyecto: Número de unidades previstas, según documentación gráfica de Proyecto.
Criterio de medición de obra: Se medirá el número de unidades realmente ejecutadas según especificaciones de Proyecto.</t>
  </si>
  <si>
    <t>Vestidor</t>
  </si>
  <si>
    <t>Zona maquinaria + recepcion</t>
  </si>
  <si>
    <t>Hyrox</t>
  </si>
  <si>
    <t>Total MSDPAN_RED</t>
  </si>
  <si>
    <t>WOODPAN60X60</t>
  </si>
  <si>
    <t>Panel madera decorativo de pino 60x60</t>
  </si>
  <si>
    <t>Suministro y colocacíon de tablas de pino multiplex. Dimensiones del panel: 60x60cm, con junta 10mm, negro, espesor del material: 19 mm. 
Calidad de la superficie: II/III
Superficie: aceitada
Fijación de los paneles: Los paneles se fijan con adhesivo, p. Adhesivo de construcción PUR.
Incluye: Replanteo y trazado de huellas, tabicas y zanquines. Corte de las piezas y formación de encajes en esquinas y rincones. 
Criterio de medición de proyecto: Número de unidades previstas, según documentación gráfica de Proyecto.
Criterio de medición de obra: Se medirá el número de unidades realmente ejecutadas según especificaciones de Proyecto</t>
  </si>
  <si>
    <t>Total WOODPAN60X60</t>
  </si>
  <si>
    <t>PAN_GG</t>
  </si>
  <si>
    <t>Colocación cartel/panel corporativo/decorativo Gold Gym</t>
  </si>
  <si>
    <t>Colocación panel corporativo decorativo Gold Gym. Suministro a cargo de cliente. Incluye accesorios necesarios para su colocacíon según planos.</t>
  </si>
  <si>
    <t>Decoración</t>
  </si>
  <si>
    <t>Total PAN_GG</t>
  </si>
  <si>
    <t>RAC010_GARDENA</t>
  </si>
  <si>
    <t>Revestimiento interior con piezas de gres porcelánico esmaltado. Colocación en capa fina.</t>
  </si>
  <si>
    <t>Revestimiento interior de piezas de gres porcelánico técnico, Similar "Casania" de 60x120x9 mm, gama alta; carga de rotura &gt;3000 N; resistencia a la flexión &gt;45 N/mm². SOPORTE: de mortero de cemento. COLOCACIÓN: en capa fina y mediante encolado simple con adhesivo cementoso mejorado. REJUNTADO: con resina EPOXI, sin absorción de agua y resistencia elevada a la abrasión tipo CG 2 W A, color blanco, en juntas de 2 mm de espesor.
Incluye: Limpieza y comprobación de la superficie soporte. Replanteo de los niveles de acabado. Replanteo de la disposición de las piezas y juntas de movimiento. Aplicación del adhesivo. Colocación de las crucetas. Colocación de las piezas a punta de paleta. Formación de juntas de partición, perimetrales y estructurales. Rejuntado. Eliminación y limpieza del material sobrante. Limpieza final del pavimento.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</si>
  <si>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Total RAC010_GARDENA</t>
  </si>
  <si>
    <t>RIP030</t>
  </si>
  <si>
    <t>Pintura plástica sobre paramento interior de yeso o escayola.</t>
  </si>
  <si>
    <t>Aplicación manual de dos manos de pintura plástica, acabado mate, textura lisa, diluidas con un 15% de agua o sin diluir, (rendimiento: 0,1 l/m² cada mano); previa aplicación de una mano de imprimación acrílica reguladora de la absorción, sobre paramento interior de yeso o escayola, vertical, de más de 3 m de altura.
Criterio de valoración económica: El precio incluye la protección de los elementos del entorno que puedan verse afectados durante los trabajos y la resolución de puntos singulares.
Incluye: Preparación del soporte. Aplicación de una mano de fondo. Aplicación de dos manos de acabado.
Criterio de medición de proyecto: Superficie medida según documentación gráfica de Proyecto, con el mismo criterio que el soporte base.
Criterio de medición de obra: Se medirá la superficie realmente ejecutada según especificaciones de Proyecto, con el mismo criterio que el soporte base.</t>
  </si>
  <si>
    <t>Total RIP030</t>
  </si>
  <si>
    <t>RIP020</t>
  </si>
  <si>
    <t>Pintura plástica sobre paramento interior de hormigón.</t>
  </si>
  <si>
    <t>Aplicación manual de dos manos de pintura plástica, acabado mate negro, textura lisa, diluidas con un 15% de agua o sin diluir, (rendimiento: 0,1 l/m² cada mano); previa aplicación de una mano de imprimación acrílica reguladora de la absorción, sobre paramento interior de hormigón, horizontal, a más de 3 m de altura.
Criterio de valoración económica: El precio incluye la protección de los elementos del entorno que puedan verse afectados durante los trabajos y la resolución de puntos singulares.
Incluye: Preparación del soporte. Aplicación de una mano de fondo. Aplicación de dos manos de acabado.
Criterio de medición de proyecto: Superficie medida según documentación gráfica de Proyecto, con el mismo criterio que el soporte base.
Criterio de medición de obra: Se medirá la superficie realmente ejecutada según especificaciones de Proyecto, con el mismo criterio que el soporte base.</t>
  </si>
  <si>
    <t>Parquing señalización</t>
  </si>
  <si>
    <t>Total RIP020</t>
  </si>
  <si>
    <t>RPE010</t>
  </si>
  <si>
    <t>Enfoscado de cemento sobre paramento exterior</t>
  </si>
  <si>
    <t>Enfoscado de cemento, a buena vista, aplicado sobre un paramento vertical exterior, acabado superficial rugoso, con mortero de cemento, tipo GP CSIII W1, armado y reforzado con malla antiálcalis.</t>
  </si>
  <si>
    <t>Tapiado ventanas exteriores</t>
  </si>
  <si>
    <t>Total RPE010</t>
  </si>
  <si>
    <t>Total 45.25</t>
  </si>
  <si>
    <t>42.30</t>
  </si>
  <si>
    <t>TECHOS</t>
  </si>
  <si>
    <t>RTF005</t>
  </si>
  <si>
    <t>Falso techo registrable de paneles de lana de roca.</t>
  </si>
  <si>
    <t>Falso techo registrable suspendido, situado a una altura mayor o igual a 4 m, constituido por: ESTRUCTURA: perfilería vista T 24, con suela de 24 mm de anchura, de acero galvanizado, color negro RAL 9005, comprendiendo perfiles primarios y secundarios, suspendidos del forjado o elemento soporte con varillas y cuelgues; PANELES: paneles acústicos autoportantes de lana de roca, compuestos por módulos de 600x600x15 mm, acabado liso color negro RAL 9005 con canto recto. Incluso perfiles angulares, fijaciones para el anclaje de los perfiles y accesorios de montaje.
Incluye: Replanteo de los ejes de la trama modular. Nivelación y fijación de los perfiles perimetrales. Replanteo de los perfiles primarios de la trama. Señalización de los puntos de anclaje al forjado. Nivelación y suspensión de los perfiles primarios y secundarios de la trama. Corte de los paneles. Colocación de los paneles. Resolución de encuentros y puntos singulares.
Criterio de medición de proyecto: Superficie medida entre paramentos, según documentación gráfica de Proyecto, sin descontar huecos para instalaciones.
Criterio de medición de obra: Se medirá la superficie realmente ejecutada según especificaciones de Proyecto, sin descontar huecos para instalaciones.</t>
  </si>
  <si>
    <t>Planta 1</t>
  </si>
  <si>
    <t>Planta Hyrox</t>
  </si>
  <si>
    <t>Total RTF005</t>
  </si>
  <si>
    <t>Parking</t>
  </si>
  <si>
    <t>Parking ofcinas</t>
  </si>
  <si>
    <t>50.05.00</t>
  </si>
  <si>
    <t>S. y C. FALSO TECHO REGISTRABLE ACÚSTICO (alfa=1) DE PYL 600x600x9,5mm. PERFIL VISTO. H&lt;3m</t>
  </si>
  <si>
    <t>Suministro y colocación de falso techo registrable suspendido, acústico (coeficiente absorción acústica: alfa=1), situado a una altura menor de 3 m, constituido por: ESTRUCTURA: perfilería VISTA, de acero galvanizado, color blanco, con suela de 24 mm de anchura, comprendiendo perfiles primarios y secundarios, suspendidos de forma regulable del forjado o elemento soporte con varillas y cuelgues (con sistema de suspensión "Gripple" para descuelgues superiores a 2 m); PLACAS: placas acústicas de yeso laminado, de 600x600x9,5 mm, con los bordes cuadrados. Incluso perfiles angulares, fijaciones para el anclaje de los perfiles y accesorios de montaje. Con distribución centrada de paneles para una disposición uniforme de las luminarias. Incluye los medios auxiliares y de elevación, así como la limpieza de restos y gestión de residuos generados.</t>
  </si>
  <si>
    <t>Almacen</t>
  </si>
  <si>
    <t>Escalera oficinas</t>
  </si>
  <si>
    <t>Total 50.05.00</t>
  </si>
  <si>
    <t>45.10.05.00</t>
  </si>
  <si>
    <t>PINTURA PLÁSTICA VERTIC. Y HORIZ. INT. SOBRE ENLUCIDO DE YESO O PLACAS DE YESO LAMINADO. H&lt;3m</t>
  </si>
  <si>
    <t>Aplicación manual de dos manos de pintura plástica color a elegir, acabado mate, textura lisa, la primera mano diluida con un 20% de agua y la siguiente sin diluir, (rendimiento: 0,1 l/m² cada mano); previa aplicación de una mano de imprimación a base de copolímeros acrílicos en suspensión acuosa, sobre paramento interior enlucido de yeso, proyectado, o placas de yeso laminado, vertical y/o horizontal, de hasta 3 m de altura. Incluso p/p de preparación del soporte mediante limpieza, reparación con masilla de imperfecciones y protección de los elementos del entorno que puedan verse afectados durante los trabajos. Se incluyen todos los elementos auxiliares y de elevación para la aplicación, así como la limpieza de restos y gestión de residuos generados.</t>
  </si>
  <si>
    <t>Total 45.10.05.00</t>
  </si>
  <si>
    <t>RYP006</t>
  </si>
  <si>
    <t>Preparación de superficie metálica, para repintar.</t>
  </si>
  <si>
    <t>Preparación de superficie metálica, con capas de pintura en buen estado, mediante limpieza de la superficie con alcohol, impregnando la pintura existente, eliminándola con espátula o lija una vez reblandecida, para proceder posteriormente a su repintado.
Incluye: Eliminación de la pintura existente. Limpieza de la superficie.
Criterio de medición de proyecto: Superficie medida según documentación gráfica de Proyecto.
Criterio de medición de obra: Se medirá la superficie realmente ejecutada según especificaciones de Proyecto.</t>
  </si>
  <si>
    <t>CERCHAS</t>
  </si>
  <si>
    <t>Total RYP006</t>
  </si>
  <si>
    <t>RNE010</t>
  </si>
  <si>
    <t>Esmalte sobre estructura de acero.</t>
  </si>
  <si>
    <t>Aplicación manual de dos manos de esmalte sintético de secado rápido, a base de resinas alquídicas, color NEGRO RAL 9005, acabado brillante, (rendimiento: 0,077 l/m² cada mano); previa aplicación de una mano de imprimación sintética antioxidante de secado rápido, a base de resinas alquídicas, color gris, acabado mate (rendimiento: 0,125 l/m²), sobre cercha de perfiles laminados de acero.
Incluye: Preparación y limpieza de la superficie soporte. Aplicación de una mano de imprimación. Aplicación de dos manos de acabado.
Criterio de medición de proyecto: Superficie medida según documentación gráfica de Proyecto.
Criterio de medición de obra: Se medirá la superficie realmente ejecutada según especificaciones de Proyecto.</t>
  </si>
  <si>
    <t>CERCHAS TIPO 01</t>
  </si>
  <si>
    <t>Mermas</t>
  </si>
  <si>
    <t>Total RNE010</t>
  </si>
  <si>
    <t>NAN020</t>
  </si>
  <si>
    <t>Aislamiento térmico por el exterior de cubiertas inclinadas, sobre soporte continuo de hormigón</t>
  </si>
  <si>
    <t>Aislamiento térmico por el exterior de cubiertas inclinadas, sobre soporte continuo de hormigón, formado por: espuma rígida de poliuretano con una densidad mínima de 35 kg/m³ y 50 mm de espesor medio mínimo, fabricada "in situ" y proyectada sobre el forjado de cubierta, recubierta posteriormente con una capa de regularización de mortero de cemento, industrial, M-5.</t>
  </si>
  <si>
    <t>Total NAN020</t>
  </si>
  <si>
    <t>Total 42.30</t>
  </si>
  <si>
    <t>42.35</t>
  </si>
  <si>
    <t>IGNIFUGADOS</t>
  </si>
  <si>
    <t>09.03.01</t>
  </si>
  <si>
    <t>m2</t>
  </si>
  <si>
    <t>Protección pasiva contra incendios de estructura metálica, con mortero proyectado</t>
  </si>
  <si>
    <t>Sistema de protección pasiva contra incendios de estructura metalica, protegida en sus 4 caras y con una resistencia al fuego de 90 minutos, mediante proyección neumática de mortero de lana de roca blanca, con un espesor medio de 20 mm, aplicado directamente sobre el soporte.</t>
  </si>
  <si>
    <t>Total 09.03.01</t>
  </si>
  <si>
    <t>Total 42.35</t>
  </si>
  <si>
    <t>42.40</t>
  </si>
  <si>
    <t>PARQUING</t>
  </si>
  <si>
    <t>ROO030</t>
  </si>
  <si>
    <t>Marcado de plazas de garaje.</t>
  </si>
  <si>
    <t>Aplicación manual de dos manos de pintura plástica, color blanco, acabado satinado, textura lisa, diluidas con un 10 a 15% de agua; para marcado de plazas de garaje, con líneas de 5 cm de anchura, continuas o discontinuas.
Incluye: Preparación de la superficie. Ejecución del marcado.
Criterio de medición de proyecto: Longitud medida según documentación gráfica de Proyecto.
Criterio de medición de obra: Se medirá la longitud realmente ejecutada según especificaciones de Proyecto.</t>
  </si>
  <si>
    <t>PARQUING (4.5x2.2)</t>
  </si>
  <si>
    <t>PARQUING (4x2.2)</t>
  </si>
  <si>
    <t>Total ROO030</t>
  </si>
  <si>
    <t>Total 42.40</t>
  </si>
  <si>
    <t>Total 45</t>
  </si>
  <si>
    <t>55</t>
  </si>
  <si>
    <t>CARPINTERÍA EXTERIOR</t>
  </si>
  <si>
    <t>55.10</t>
  </si>
  <si>
    <t>CARPINTERÍA DE ALUMINIO</t>
  </si>
  <si>
    <t>PRECIO M2 CONJUNTO MODULO VENTANA 282.34 €/M2
VENTANA LUZ  HUECO =234 €/M2
MODULO ENTRADA = 310 €/M2
PRECIO M2 CONJUNTO MODULO VENTANA CORREDERA 249.80 €/M2</t>
  </si>
  <si>
    <t>55.10.00</t>
  </si>
  <si>
    <t>S. y C. MÓDULO ALUMINIO-VIDRIO DE 2 VENT. OSCILOBATIENTES + 2 VENT. FIJAS.</t>
  </si>
  <si>
    <t>Suministro y colocación de módulo de carpintería de aluminio marca TECHNAL o equivalente, formado por 2 ventanas oscilobatientes y 2 ventanas fijas (de diferentes dimensiones según planos de proyecto), de dimensiones totales 4000mm de ancho y 1000mm de alto, con sistema de hoja oculta, impidiendo que desde el exterior se distinga entre las partes fijas y las hojas. Con marco de 70 mm de sección, poliamidas aislantes de 35 mm, con triple junta de estanquidad. Con rotura de puente térmico. La junta central es térmica multicelda y se incluyen espumas insertadas en el marco y en la hoja para incrementar el aislamiento térmico. Está realizada con perfiles de aluminio extruido de aleación 6060/6063 y estado T5, según norma de composición química EN 573-3 y características mecánicas EN 755-2. Aluminio lacado en color RAL estándar a elegir, según sello de calidad QUALICOAT con un espesor de la capa de pintura entre 60 y 120 micras. Perfiles sometidos, antes de su lacado, a un pretratamiento reforzado “SEA-SIDE” (calidad marina). Los cerramientos se fijarán directamente sobre panel de prefabricado de hormigón, dejando 10 mm en su perímetro para poder inyectar espuma aislante. La estanquidad perimetral queda garantizada por una banda de butilo-aluminio Illbruck y molduras de aluminio de remate y acabado, selladas con silicona de primera calidad marca Henkel. Sistema de de juntas interiores y exteriores de acristalamiento de EPDM.
Acristalamiento de control solar y baja emisividad, para repeler parte de la radiación y reducir la transmitancia térmica, con la siguiente composición:
Vidrio exterior: Guardian Sunguard Extra Clear Solar Silver de 6 mm, capa reflectante en cara 2, templado.
Cámara: de aire deshidratado, de 20 mm de espesor con silicona resistente a UVA.
Vidrio interior: Laminado de seguridad, incoloro, 4+4.1, con capa de baja emisividad ClimaGuard 1.0.
Transmitancia térmica U no superior a 1,4 W/(m2·K) y aislamiento acústico Rwa no inferior a 31 dB.
Se incluyen vierteaguas, jambas y dinteles en aluminio, y todos los remates perimetrales, tanto interiores como exteriores en toda la junta perimetral entre hueco de obra y aluminio. Se incluye la resolución de encuentros y puntos singulares. Incluye los medios auxiliares y de elevación, así como la limpieza de restos y gestión de residuos generados. Totalmente acabado según planos de proyecto.</t>
  </si>
  <si>
    <t>Total 55.10.00</t>
  </si>
  <si>
    <t>55.10.01</t>
  </si>
  <si>
    <t>S. y C. MÓDULO ALUMINIO-VIDRIO DE 2 VENT. OSCILOBATIENTES + 4 VENT. FIJAS.</t>
  </si>
  <si>
    <t>Suministro y colocación de módulo de carpintería de aluminio marca TECHNAL o equivalente, formado por 2 ventanas oscilobatientes y 4 ventanas fijas (de diferentes dimensiones según planos de proyecto), de dimensiones totales 6000mm de ancho y 1000mm de alto, con sistema de hoja oculta, impidiendo que desde el exterior se distinga entre las partes fijas y las hojas. Con marco de 70 mm de sección, poliamidas aislantes de 35 mm, con triple junta de estanquidad. Con rotura de puente térmico. La junta central es térmica multicelda y se incluyen espumas insertadas en el marco y en la hoja para incrementar el aislamiento térmico. Está realizada con perfiles de aluminio extruido de aleación 6060/6063 y estado T5, según norma de composición química EN 573-3 y características mecánicas EN 755-2. Aluminio lacado en color RAL estándar a elegir, según sello de calidad QUALICOAT con un espesor de la capa de pintura entre 60 y 120 micras. Perfiles sometidos, antes de su lacado, a un pretratamiento reforzado “SEA-SIDE” (calidad marina). Los cerramientos se fijarán directamente sobre panel de prefabricado de hormigón, dejando 10 mm en su perímetro para poder inyectar espuma aislante. La estanquidad perimetral queda garantizada por una banda de butilo-aluminio Illbruck y molduras de aluminio de remate y acabado, selladas con silicona de primera calidad marca Henkel. Sistema de de juntas interiores y exteriores de acristalamiento de EPDM.
Acristalamiento de control solar y baja emisividad, para repeler parte de la radiación y reducir la transmitancia térmica, con la siguiente composición:
Vidrio exterior: Guardian Sunguard Extra Clear Solar Silver de 6 mm, capa reflectante en cara 2, templado.
Cámara: de aire deshidratado, de 20 mm de espesor con silicona resistente a UVA.
Vidrio interior: Laminado de seguridad, incoloro, 4+4.1, con capa de baja emisividad ClimaGuard 1.0.
Transmitancia térmica U no superior a 1,4 W/(m2·K) y aislamiento acústico Rwa no inferior a 31 dB.
Se incluyen vierteaguas, jambas y dinteles en aluminio, y todos los remates perimetrales, tanto interiores como exteriores en toda la junta perimetral entre hueco de obra y aluminio. Se incluye la resolución de encuentros y puntos singulares. Incluye los medios auxiliares y de elevación, así como la limpieza de restos y gestión de residuos generados. Totalmente acabado según planos de proyecto.</t>
  </si>
  <si>
    <t>Total 55.10.01</t>
  </si>
  <si>
    <t>55.10.05</t>
  </si>
  <si>
    <t>S. y C. MÓDULO ALUMINIO-VIDRIO DE 2 VENT. OSCILOBATIENTES</t>
  </si>
  <si>
    <t>Suministro y colocación de módulo de carpintería de aluminio marca TECHNAL o equivalente, formado por 2 ventanas oscilobatientes (de diferentes dimensiones según planos de proyecto), de dimensiones totales 2000mm de ancho y 1000mm de alto, con sistema de hoja oculta, impidiendo que desde el exterior se distinga entre las partes fijas y las hojas. Con marco de 70 mm de sección, poliamidas aislantes de 35 mm, con triple junta de estanquidad. Con rotura de puente térmico. La junta central es térmica multicelda y se incluyen espumas insertadas en el marco y en la hoja para incrementar el aislamiento térmico. Está realizada con perfiles de aluminio extruido de aleación 6060/6063 y estado T5, según norma de composición química EN 573-3 y características mecánicas EN 755-2. Aluminio lacado en color RAL estándar a elegir, según sello de calidad QUALICOAT con un espesor de la capa de pintura entre 60 y 120 micras. Perfiles sometidos, antes de su lacado, a un pretratamiento reforzado “SEA-SIDE” (calidad marina). Los cerramientos se fijarán directamente sobre panel de prefabricado de hormigón, dejando 10 mm en su perímetro para poder inyectar espuma aislante. La estanquidad perimetral queda garantizada por una banda de butilo-aluminio Illbruck y molduras de aluminio de remate y acabado, selladas con silicona de primera calidad marca Henkel. Sistema de de juntas interiores y exteriores de acristalamiento de EPDM.
Acristalamiento de control solar y baja emisividad, para repeler parte de la radiación y reducir la transmitancia térmica, con la siguiente composición:
Vidrio exterior: Guardian Sunguard Extra Clear Solar Silver de 6 mm, capa reflectante en cara 2, templado.
Cámara: de aire deshidratado, de 20 mm de espesor con silicona resistente a UVA.
Vidrio interior: Laminado de seguridad, incoloro, 4+4.1, con capa de baja emisividad ClimaGuard 1.0.
Transmitancia térmica U no superior a 1,4 W/(m2·K) y aislamiento acústico Rwa no inferior a 31 dB.
Se incluyen vierteaguas, jambas y dinteles en aluminio, y todos los remates perimetrales, tanto interiores como exteriores en toda la junta perimetral entre hueco de obra y aluminio. Se incluye la resolución de encuentros y puntos singulares. Incluye los medios auxiliares y de elevación, así como la limpieza de restos y gestión de residuos generados. Totalmente acabado según planos de proyecto.</t>
  </si>
  <si>
    <t>Total 55.10.05</t>
  </si>
  <si>
    <t>Total 55.10</t>
  </si>
  <si>
    <t>Total 55</t>
  </si>
  <si>
    <t>60</t>
  </si>
  <si>
    <t>CARPINTERÍA INTERIOR Y CORTAFUEGOS</t>
  </si>
  <si>
    <t>60.05</t>
  </si>
  <si>
    <t>CARPINTERíA VIDRIO</t>
  </si>
  <si>
    <t>60.05.25</t>
  </si>
  <si>
    <t>S. y C. PUERTA DE VIDRIO ABATIBLE 2 HOJAS. 1250x2100mm</t>
  </si>
  <si>
    <t>Suministro y colocación de puerta abatible de vidrio templado incoloro de 2 hojas de 10 mm de espesor, para hueco total de paso libre de 1250x2100 mm (1000+250), clasificación de prestaciones 1C1. Incluso kit de herrajes, manetas y cerradura, de acero inoxidable AISI 304. Incluye los medios auxiliares y de elevación, así como la limpieza de restos y gestión de residuos generados.</t>
  </si>
  <si>
    <t>Sala activitats</t>
  </si>
  <si>
    <t>Total 60.05.25</t>
  </si>
  <si>
    <t>Total 60.05</t>
  </si>
  <si>
    <t>60.10</t>
  </si>
  <si>
    <t>CARPINTERíA CORTAFUEGOS</t>
  </si>
  <si>
    <t>60.10.00</t>
  </si>
  <si>
    <t>PUERTAS BATIENTES CORTAFUEGOS</t>
  </si>
  <si>
    <t>60.10.00.00</t>
  </si>
  <si>
    <t>S. y C. PUERTA CORTAFUEGOS EI2 60-C5 DE ACERO GALV. LACADO 1 HOJA 800x2100mm</t>
  </si>
  <si>
    <t>Suministro y colocación de puerta cortafuegos batiente homologada, EI2 60-C5, de una hoja de 63 mm de espesor, 800x2100 mm de luz y altura de paso, acabado lacado en color blanco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cierrapuertas superior tipo telesco para uso moderado, barra antipánico, llave y tirador para la cara exterior. Elaborada en taller, con ajuste y fijación en obra. Totalmente montada y probada. Incluye los medios auxiliares y de elevación, así como la limpieza de restos y gestión de residuos generados. Se incluye la entrega del certificado de instalación e informe del ensayo en laboratorio de resistencia al fuego.</t>
  </si>
  <si>
    <t>Puertas</t>
  </si>
  <si>
    <t>Total 60.10.00.00</t>
  </si>
  <si>
    <t>60.10.00.20</t>
  </si>
  <si>
    <t>S. y C. PUERTA CORTAFUEGOS EI2 60-C5 DE ACERO GALV. LACADO 2 HOJAS (800+800)x2100mm</t>
  </si>
  <si>
    <t>Suministro y colocación de puerta cortafuegos batiente homologada, EI2 60-C5, de dos hojas de 63 mm de espesor, 1600x2100 mm de luz y altura de paso, acabado lacado en color blanco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ambas hojas provistas de cierrapuertas superior tipo telesco para uso moderado, selector de cierre para asegurar el adecuado cerrado de las hojas, barra antipánico, llave y tirador para la cara exterior. Elaborada en taller, con ajuste y fijación en obra. Totalmente montada y probada. Incluye los medios auxiliares y de elevación, así como la limpieza de restos y gestión de residuos generados. Se incluye la entrega del certificado de instalación e informe del ensayo en laboratorio de resistencia al fuego.</t>
  </si>
  <si>
    <t>Total 60.10.00.20</t>
  </si>
  <si>
    <t>Total 60.10.00</t>
  </si>
  <si>
    <t>Total 60.10</t>
  </si>
  <si>
    <t>60.25</t>
  </si>
  <si>
    <t>CARPINTERÍA DE MADERA</t>
  </si>
  <si>
    <t>60.25.00</t>
  </si>
  <si>
    <t>PUERTAS MADERA BATIENTES</t>
  </si>
  <si>
    <t>60.25.00.00</t>
  </si>
  <si>
    <t>S. y C. PUERTA BATIENTE MADERA 1 HOJA CON HUECO PASO LIBRE 90x208 cm</t>
  </si>
  <si>
    <t>Suministro y colocación de puerta con premarco tabicón de taco de pino 120x58 mm. de grueso para puerta interior de madera DM para pintar y medidas de hueco de paso libre 90x208 cm. Incluye galces chapados, tapajuntas planos de 70x10 mm., chapados, hoja interior liso de 35 mm. de grueso, herrajes latonados, pomos, manubrios y tiradores tipo "tesa".</t>
  </si>
  <si>
    <t>Total 60.25.00.00</t>
  </si>
  <si>
    <t>Total 60.25.00</t>
  </si>
  <si>
    <t>Total 60.25</t>
  </si>
  <si>
    <t>Total 60</t>
  </si>
  <si>
    <t>65</t>
  </si>
  <si>
    <t>CERRAJERÍA</t>
  </si>
  <si>
    <t>65.00</t>
  </si>
  <si>
    <t>ESCALERAS</t>
  </si>
  <si>
    <t>65.00.10</t>
  </si>
  <si>
    <t>ESCALERA METÁLICA. H=2,95m. CON BARANDILLA Y PINTADA</t>
  </si>
  <si>
    <t>Suministro y montaje de estructura metálica para formación de escalera mediante ancho de zanca metálica lagrimada de grueso 4/6mm, de 3.10 m de ancho, salvando una altura total de 2,95 m, con 2 tramos inclinados (de 1,50 x 3,50m), 1 rellano metálicos acabado lagrimados, mediante estructura metálica, conformada en caliente S-275 JR, formada por perfiles tipo UPN, platinas de anclaje y tacos mecánicos necesarios. Incluye estructura secundária de soporte de peldaños, rellanos y barandilla. Se incluye imprimación antioxidante de todos los elementos metálicos y 2 capas de pintura de acabado, color a escoger por la propiedad, así como los accesorios necesarios para la correcta fijación y ejecución, según planos de proyecto.</t>
  </si>
  <si>
    <t>PL Sotano - PL Altillo</t>
  </si>
  <si>
    <t>PL Altillo - PL Baja</t>
  </si>
  <si>
    <t>Total 65.00.10</t>
  </si>
  <si>
    <t>65.00.20</t>
  </si>
  <si>
    <t>ESCALERA METÁLICA H=2,90m. CON BARANDILLA Y PINTADA</t>
  </si>
  <si>
    <t>Suministro y montaje de estructura metálica para formación de escalera mediante ancho de zanca metálica lagrimada de grueso 4/6mm, de 2.35 m de ancho, salvando una altura total de 2,90 m, con 2 tramos inclinados (de 1,150 x 3,35m), 1 rellano metálicos acabado lagrimados, mediante estructura metálica, conformada en caliente S-275 JR, formada por perfiles tipo UPN, platinas de anclaje y tacos mecánicos necesarios. Incluye estructura secundária de soporte de peldaños, rellanos y barandilla. Se incluye imprimación antioxidante de todos los elementos metálicos y 2 capas de pintura de acabado, color a escoger por la propiedad, así como los accesorios necesarios para la correcta fijación y ejecución, según planos de proyecto.</t>
  </si>
  <si>
    <t>Total 65.00.20</t>
  </si>
  <si>
    <t>EAE120</t>
  </si>
  <si>
    <t>Peldaño de chapa estampada.</t>
  </si>
  <si>
    <t>Peldaño de chapa lagrimada, tipo T, según UNE-EN 10363, de acero galvanizado UNE-EN 10025 S235JR, de 5 mm de espesor nominal y de 5 mm de espesor total, masa nominal 26 kg/m², desarrollo 370 mm y 2 pliegues, con uniones soldadas en obra.
Criterio de valoración económica: El precio incluye las soldaduras.
Incluye: Replanteo. Colocación y fijación de los peldaños. Limpieza final.
Criterio de medición de proyecto: Longitud medida según documentación gráfica de Proyecto.
Criterio de medición de obra: Se medirá la longitud realmente ejecutada según especificaciones de Proyecto.</t>
  </si>
  <si>
    <t>Escalones planta primera - planta segunda</t>
  </si>
  <si>
    <t>Total EAE120</t>
  </si>
  <si>
    <t>65.00.30</t>
  </si>
  <si>
    <t>ESCALERA METÁLICA H=5,86m. CON BARANDILLA Y PINTADA</t>
  </si>
  <si>
    <t>Suministro y montaje de estructura metálica para formación de escalera mediante ancho de zanca metálica lagrimada de grueso 4/6mm, de 3.00 m de ancho, salvando una altura total de 5.86 m, con 4 tramos inclinados (de 1,450 x 5,00m), 3 rellano metálicos acabado lagrimados, mediante estructura metálica, conformada en caliente S-275 JR, formada por perfiles tipo UPN, platinas de anclaje y tacos mecánicos necesarios. Incluye estructura secundária de soporte de peldaños, rellanos y barandilla. Se incluye imprimación antioxidante de todos los elementos metálicos y 2 capas de pintura de acabado, color a escoger por la propiedad, así como los accesorios necesarios para la correcta fijación y ejecución, según planos de proyecto.</t>
  </si>
  <si>
    <t>Total 65.00.30</t>
  </si>
  <si>
    <t>Total 65.00</t>
  </si>
  <si>
    <t>65.10</t>
  </si>
  <si>
    <t>REJAS</t>
  </si>
  <si>
    <t>65.10.00</t>
  </si>
  <si>
    <t>REJA METÁLICA PARA VENTILACIÓN 4000x1000mm</t>
  </si>
  <si>
    <t>Suministro y colocación de reja metálica de acero para ventilación para hueco de fachada 4000x1000mm de lamas horizontales a 45º de inclinación, con malla interior para evitar entrada de insectos. Pintada con imprimación y 2 capas de pintura plástica adecuada para exteriores, del mismo color que la fachada.</t>
  </si>
  <si>
    <t>Sustitucion ventana</t>
  </si>
  <si>
    <t>Total 65.10.00</t>
  </si>
  <si>
    <t>65.10.05</t>
  </si>
  <si>
    <t>REJA METÁLICA PARA VENTILACIÓN 2750x2650mm</t>
  </si>
  <si>
    <t>Suministro y colocación de reja metálica de acero para ventilación para hueco de fachada 2750x2650mm de lamas horizontales a 45º de inclinación, con malla interior para evitar entrada de insectos. Pintada con imprimación y 2 capas de pintura plástica adecuada para exteriores, del mismo color que la fachada.</t>
  </si>
  <si>
    <t>Total 65.10.05</t>
  </si>
  <si>
    <t>Total 65.10</t>
  </si>
  <si>
    <t>65.30</t>
  </si>
  <si>
    <t>PUERTAS INDUSTRIALES</t>
  </si>
  <si>
    <t>65.30.15</t>
  </si>
  <si>
    <t>PUERTAS SECCIONALES</t>
  </si>
  <si>
    <t>65.30.15.05</t>
  </si>
  <si>
    <t>S. Y C. PUERTA SECCIONAL 4450x4000mm CON PUERTA PEATONAL ELEVACIÓN HORIZ.</t>
  </si>
  <si>
    <t>Suministro y colocación de puerta seccional aislada de medidas de hueco de obra de  4500 mm de ancho x 5200 mm. de altura en fachada este. Contiene una puerta seccional de 4450 x 4000 mm, y un módulo rígido conformado por una puerta peatonal batiente de 1000 x 2002 mm y una tarja fija encima de la puerta petaonal de 1000 mm x 3200 mm. Formada por paneles de plancha semirugosa galvanizada y prelacado, o con perfiles de aluminio. Compensación mediante resortes de torsión. Juntas de estanqueidad en todo el perímetro. Guías laterales y superiores en todo el perímetro. Chapa doble, dos caras lacada al horno, color especial no estandard, termoaislante (con espuma de poliuretano expandido), densidad 45 kg/m2 y de un espesor 40mm. Elevación horizontal sobre guías bajo forjado. Incluye dispositivo de seguridad por rotura cable, seguridad resorte, montaje puerta seccional y transporte. Unidad totalmente instalada.
NOTA: No motorizada, pero debe quedar preparada con una preinstalación para ser motorizada en el futuro.
NOTA: Sin visores, ciega.</t>
  </si>
  <si>
    <t>puertas</t>
  </si>
  <si>
    <t>Total 65.30.15.05</t>
  </si>
  <si>
    <t>65.30.15.10</t>
  </si>
  <si>
    <t>S. Y C. PUERTA SECCIONAL 2750x2650mm CON PUERTA PEATONAL ELEVACIÓN HORIZ.</t>
  </si>
  <si>
    <t>Suministro y colocación de puerta seccional aislada de medidas de hueco de obra de  2750 mm de ancho x 2650 mm. de altura en fachada este. Contiene una puerta seccional de 2750 x 2650 mm, y un módulo rígido conformado por una puerta peatonal batiente de 1000 x 2002 mm y una tarja fija encima de la puerta petaonal de 1000 mm x 3200 mm. Formada por paneles de plancha semirugosa galvanizada y prelacado, o con perfiles de aluminio. Compensación mediante resortes de torsión. Juntas de estanqueidad en todo el perímetro. Guías laterales y superiores en todo el perímetro. Chapa doble, dos caras lacada al horno, color especial no estandard, termoaislante (con espuma de poliuretano expandido), densidad 45 kg/m2 y de un espesor 40mm. Elevación horizontal sobre guías bajo forjado. Incluye dispositivo de seguridad por rotura cable, seguridad resorte, montaje puerta seccional y transporte. Unidad totalmente instalada.
NOTA: No motorizada, pero debe quedar preparada con una preinstalación para ser motorizada en el futuro.
NOTA: Sin visores, ciega.</t>
  </si>
  <si>
    <t>Puerta</t>
  </si>
  <si>
    <t>Total 65.30.15.10</t>
  </si>
  <si>
    <t>Total 65.30.15</t>
  </si>
  <si>
    <t>Total 65.30</t>
  </si>
  <si>
    <t>Total 65</t>
  </si>
  <si>
    <t>70</t>
  </si>
  <si>
    <t>SANITARIOS Y EQUIPAMIENTO</t>
  </si>
  <si>
    <t>70.00</t>
  </si>
  <si>
    <t>LAVAMANOS</t>
  </si>
  <si>
    <t>SPL010</t>
  </si>
  <si>
    <t>Lavabo mural.</t>
  </si>
  <si>
    <t>Lavabo de porcelana sanitaria, mural, de altura fija, de 680x580 mm, equipado con grifo monomando con caño extraíble de accionamiento por palanca, cuerpo de latón cromado y flexible de 1,25 m de longitud, instalado sobre ménsulas fijadas a bastidor metálico regulable, de acero pintado con poliéster, empotrado en muro de fábrica o en tabique de placas de yeso, de 495 mm de anchura y 1120 a 1320 mm de altura. Incluso válvula de desagüe, sifón individual y ménsulas de fijación y silicona para sellado de juntas.
Incluye: Replanteo. Colocación y fijación del bastidor. Colocación y fijación del aparato. Montaje del desagüe. Conexión a la red de evacuación. Montaje de la grifería. Conexión a las redes de agua fría y caliente.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</si>
  <si>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Total SPL010</t>
  </si>
  <si>
    <t>Total 70.00</t>
  </si>
  <si>
    <t>70.05</t>
  </si>
  <si>
    <t>INODOROS</t>
  </si>
  <si>
    <t>SAI120</t>
  </si>
  <si>
    <t>Cisterna empotrada para inodoro suspendido.</t>
  </si>
  <si>
    <t>Cisterna, descarga doble de 6-9 l o única, con ajuste de fábrica a 6 l para descarga total y a 3 l para descarga parcial, sobre bastidor premontado, de 1130 mm de altura y 500 mm de anchura, de acero con revestimiento anticorrosión, con patas de apoyo ajustables en altura hasta 200 mm, para inodoro suspendido, serie Rapid SL, modelo 38 528 001 "GROHE", con 4 conexiones de suministro (izquierda inferior, derecha inferior, izquierda superior y derecha superior), posibilidad de instalación del pulsador en posición vertical u horizontal, bajo nivel de ruido, aislamiento frente a la condensación, válvula de descarga neumática AV1, tubo guía para tubo de alimentación de aparatos sanitarios, codo de desagüe de polipropileno de 90 mm de diámetro, manguito adaptador de polipropileno, varillas roscadas para soporte de inodoro y elementos de fijación, con juego de anclajes de pared, ajustable en longitud entre 130 y 230 mm, serie Rapid SL, modelo 38 558 00M y pulsador para accionamiento neumático, de ABS, color negro acabado mate, de descarga doble, serie Skate Cosmopolitan, modelo 38 732 KF0 "GROHE", de 156x197x12 mm,. Instalación empotrada en tabique de placas de yeso.
Incluye: Replanteo. Colocación y fijación de la cisterna. Conexión a la red de evacuación. Conexión a la red de agua fría. Montaje de accesorios y complementos.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</si>
  <si>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Total SAI120</t>
  </si>
  <si>
    <t>SAI020</t>
  </si>
  <si>
    <t>Inodoro suspendido, de porcelana sanitaria.</t>
  </si>
  <si>
    <t>Inodoro de porcelana sanitaria, suspendido, con salida para conexión horizontal, gama media, colores especiales, de 480x400 mm, con asiento y tapa lacados. Incluso elementos de fijación y silicona para sellado de juntas.
Incluye: Replanteo. Colocación y fijación del aparato. Montaje del desagüe. Conexión a la red de evacuación. Conexión a la red de agua fría.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</si>
  <si>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Total SAI020</t>
  </si>
  <si>
    <t>Total 70.05</t>
  </si>
  <si>
    <t>70.10</t>
  </si>
  <si>
    <t>DUCHAS</t>
  </si>
  <si>
    <t>SPD010</t>
  </si>
  <si>
    <t>Plato de ducha acrílico para minusválidos, rehabilitación y tercera edad.</t>
  </si>
  <si>
    <t>Plato de ducha acrílico, cuadrado, color blanco, de 900x900x40 mm, con fondo antideslizante, lámina impermeabilizante premontada, sifón individual y rejilla de desagüe de acero inoxidable, empotrado en el pavimento y enrasado por su cara superior. Incluso silicona para sellado de juntas.
Criterio de valoración económica: El precio no incluye la grifería.
Incluye: Replanteo. Colocación y fijación del aparato. Montaje del desagüe. Conexión a la red de evacuación.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</si>
  <si>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ADAPTADO FEM</t>
  </si>
  <si>
    <t>ADAPTADO MAS</t>
  </si>
  <si>
    <t>Total SPD010</t>
  </si>
  <si>
    <t>PGURID31180</t>
  </si>
  <si>
    <t>Canaleta de acero inoxidable 80 cm + rejilla LISA 80</t>
  </si>
  <si>
    <t>Canaleta de acero inoxidable 80 cm + rejilla LISA 80, de GURU, para combinar con el CONJUNTO BASE, que incorpora 3m2 o 4m2 de lámina WATER-STOP.</t>
  </si>
  <si>
    <t>VEST. MASC. HALL DUCHAS</t>
  </si>
  <si>
    <t>VEST. FEM. HALL DUCHAS</t>
  </si>
  <si>
    <t>Total PGURID31180</t>
  </si>
  <si>
    <t>Total 70.10</t>
  </si>
  <si>
    <t>70.15</t>
  </si>
  <si>
    <t>URINARIOS</t>
  </si>
  <si>
    <t>SAU100</t>
  </si>
  <si>
    <t>Bastidor empotrado para urinario.</t>
  </si>
  <si>
    <t>Bastidor tubular premontado, regulable en altura hasta 200 mm, acabado con imprimación antioxidante, de 120 a 170 mm de profundidad, para urinario, con sistema de montaje rápido y fácil, con fijaciones, soporte regulable en altura para urinario, accesorios para conexión de la grifería, latiguillo flexible de 1/2" de diámetro y tubo de desagüe de 50 mm de diámetro. Instalación empotrada en tabique de placas de yeso.
Incluye: Replanteo. Colocación y fijación. Conexión a la red de evacuación. Conexión a la red de agua fría.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</si>
  <si>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VEST. MASCULINO</t>
  </si>
  <si>
    <t>Total SAU100</t>
  </si>
  <si>
    <t>SAU001</t>
  </si>
  <si>
    <t>Urinario de porcelana sanitaria.</t>
  </si>
  <si>
    <t>Urinario, de porcelana sanitaria, color NEGRO, con alimentación y desagüe empotrados, serie Bau, modelo 39 438 000 "GROHE", de 355x337x552 mm. Incluso elementos de fijación y silicona para sellado de juntas.
Criterio de valoración económica: El precio no incluye la grifería ni el sifón.
Incluye: Replanteo. Colocación y fijación del aparato. Montaje del desagüe. Conexión a la red de evacuación.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</si>
  <si>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Total SAU001</t>
  </si>
  <si>
    <t>SAU110</t>
  </si>
  <si>
    <t>Bastidor empotrado para separador de urinarios.</t>
  </si>
  <si>
    <t>Bastidor tubular premontado, regulable en altura hasta 200 mm, acabado con imprimación antioxidante, de 120 a 170 mm de profundidad, para separador de urinarios y barra de sujeción para minusválidos, rehabilitación y tercera edad, con sistema de montaje rápido y fácil, con fijaciones y panel de madera reforzada. Instalación empotrada en tabique de placas de yeso.
Incluye: Replanteo. Colocación y fijación.
Criterio de medición de proyecto: Número de unidades previstas, según documentación gráfica de Proyecto.
Criterio de medición de obra: Se medirá el número de unidades realmente colocadas según especificaciones de Proyecto.</t>
  </si>
  <si>
    <t>Total SAU110</t>
  </si>
  <si>
    <t>Total 70.15</t>
  </si>
  <si>
    <t>70.20</t>
  </si>
  <si>
    <t>VERTEDEROS Y FREGADEROS</t>
  </si>
  <si>
    <t>70.20.00</t>
  </si>
  <si>
    <t>FREGADERO 1 SENO DE ACERO INOXIDABLE Mod. Cuadra 3 (ROCA)</t>
  </si>
  <si>
    <t>Suministro y colocación de Fregadero de acero inoxidable, modelo "Cuadra-3" de ROCA, o similar, para instalación en encimera de 500 o 600 de fondo. Incluye grifo mezclador monomando modelo Cold Start de Roca o similar, material, sifón desagüe y accesorios necesarios para la conexión a red de fontanería. Totalmente conectado a la red de evacuación.</t>
  </si>
  <si>
    <t>Limpieza</t>
  </si>
  <si>
    <t>Total 70.20.00</t>
  </si>
  <si>
    <t>70.20.05</t>
  </si>
  <si>
    <t>VERTEDERO DE PORCELANA VITRIFICADA Mod. Garda (ROCA)</t>
  </si>
  <si>
    <t>Vertedero de porcelana vitrificada modelo Garda de Roca o similar, con alimentación integrada, de color blanco, colocado sobre el pavimento. Incluye rejilla modelo Garda de Roca, sifón de desagüe y accesorios necesarios para la conexión a red de fontanería. Totalmente conectado a la red de evacuación.</t>
  </si>
  <si>
    <t>Limipieza</t>
  </si>
  <si>
    <t>Total 70.20.05</t>
  </si>
  <si>
    <t>Total 70.20</t>
  </si>
  <si>
    <t>70.25</t>
  </si>
  <si>
    <t>ZANAJAS DE INSTALACIONES</t>
  </si>
  <si>
    <t>DMX021</t>
  </si>
  <si>
    <t>Demolición de solera o pavimento de hormigón.</t>
  </si>
  <si>
    <t>Demolición de solera o pavimento de hormigón en masa de 15 a 25 cm de espesor, mediante retroexcavadora con martillo rompedor, y carga mecánica sobre camión o contenedor.
Criterio de valoración económica: El precio no incluye la demolición de la base soporte.
Incluye: Demolición del elemento. Fragmentación de los escombros en piezas manejables. Retirada y acopio de escombros. Limpieza de los restos de obra. Carga mecánica de escombros sobre camión o contenedor.
Criterio de medición de proyecto: Superficie medida según documentación gráfica de Proyecto.
Criterio de medición de obra: Se medirá la superficie realmente demolida según especificaciones de Proyecto.</t>
  </si>
  <si>
    <t>Escalera vestuarios</t>
  </si>
  <si>
    <t>Total DMX021</t>
  </si>
  <si>
    <t>ADE010</t>
  </si>
  <si>
    <t>Excavación de zanjas y pozos.</t>
  </si>
  <si>
    <t>Excavación de zanjas para instalaciones hasta una profundidad de 2 m, en cualquier tipo de terreno, con medios manuales, y carga manual a camión.</t>
  </si>
  <si>
    <t>Total ADE010</t>
  </si>
  <si>
    <t>ADR010</t>
  </si>
  <si>
    <t>Relleno de zanjas para instalaciones.</t>
  </si>
  <si>
    <t>Relleno envolvente y principal de zanjas para instalaciones, con arena de 0 a 5 mm de diámetro y compactación en tongadas sucesivas de 20 cm de espesor máximo con bandeja vibrante de guiado manual, hasta alcanzar una densidad seca no inferior al 95% de la máxima obtenida en el ensayo Proctor Modificado, realizado según UNE 103501. Incluso cinta o distintivo indicador de la instalación.
Criterio de valoración económica: El precio no incluye la realización del ensayo Proctor Modificado.
Incluye: Extendido del material de relleno en tongadas de espesor uniforme. Humectación o desecación de cada tongada. Colocación de cinta o distintivo indicador de la instalación. Compactación.
Criterio de medición de proyecto: Volumen medido sobre las secciones teóricas de la excavación, según documentación gráfica de Proyecto.
Criterio de medición de obra: Se medirá, en perfil compactado, el volumen realmente ejecutado según especificaciones de Proyecto, sin incluir los incrementos por excesos de excavación no autorizados.</t>
  </si>
  <si>
    <t>Total ADR010</t>
  </si>
  <si>
    <t>Total 70.25</t>
  </si>
  <si>
    <t>70.45</t>
  </si>
  <si>
    <t>70.45.50</t>
  </si>
  <si>
    <t>S. Y C. DE CONJUNTO DE BARRAS FIJA Y ABATIBLE PARA MINUSVÁLIDOS</t>
  </si>
  <si>
    <t>Suministro y colocación de conjunto de barras fija y abatible de sujeción para minusválidos, rehabilitación y tercera edad, para inodoro, colocadas en pared, con forma de U, con muescas antideslizantes, de acero inoxidable AISI 304 pulido, de dimensiones totales 840x200 mm con tubo de 32 mm de diámetro exterior y 1 mm de espesor, niveladas y fijadas al soporte con las sujeciones suministradas por el fabricante. Totalmente montada.</t>
  </si>
  <si>
    <t>Total 70.45.50</t>
  </si>
  <si>
    <t>SPA050</t>
  </si>
  <si>
    <t>Espejo reclinable para minusválidos, rehabilitación y tercera edad.</t>
  </si>
  <si>
    <t>Espejo reclinable para minusválidos, rehabilitación y tercera edad, para baño, de aluminio y nylon, de 604x678 mm. Incluso elementos de fijación.
Incluye: Colocación, nivelación y fijación de los elementos de soporte. Limpieza del elemento.
Criterio de medición de proyecto: Número de unidades previstas, según documentación gráfica de Proyecto.
Criterio de medición de obra: Se medirá el número de unidades realmente colocadas según especificaciones de Proyecto.</t>
  </si>
  <si>
    <t>Total SPA050</t>
  </si>
  <si>
    <t>SPA010</t>
  </si>
  <si>
    <t>Asiento para minusválidos, rehabilitación y tercera edad.</t>
  </si>
  <si>
    <t>Asiento para minusválidos, rehabilitación y tercera edad, colocado en pared, abatible, de aluminio y nylon, de dimensiones totales 480x450 mm. Incluso elementos de fijación.
Incluye: Replanteo y trazado en el paramento de la situación del asiento. Colocación, nivelación y fijación de los elementos de soporte. Limpieza del elemento.
Criterio de medición de proyecto: Número de unidades previstas, según documentación gráfica de Proyecto.
Criterio de medición de obra: Se medirá el número de unidades realmente colocadas según especificaciones de Proyecto.</t>
  </si>
  <si>
    <t>ADAPTADO</t>
  </si>
  <si>
    <t>Total SPA010</t>
  </si>
  <si>
    <t>SGL030</t>
  </si>
  <si>
    <t>Grifería electrónica para lavabo, "PRESTO IBÉRICA".</t>
  </si>
  <si>
    <t>Grifería electrónica Tecnología Touch "PRESTO IBÉRICA" formada por grifo electrónico con accionamiento de la descarga por sensor táctil, para lavabo, serie Touch, modelo Domo Touch LM 79150 "PRESTO IBÉRICA", con led indicador de batería, con tiempo de flujo de 10 segundos, caudal de 6 l/min, fijación rápida, alimentación por pila de 6 V. Incluso elementos de conexión, enlaces de alimentación flexibles de 1/2" de diámetro y 350 mm de longitud, pila de 6 V, electroválvula, dos válvulas antirretorno y dos llaves de paso.
Incluye: Replanteo. Colocación. Conexionado.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</si>
  <si>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Total SGL030</t>
  </si>
  <si>
    <t>SMC010</t>
  </si>
  <si>
    <t>Secador de cabello.</t>
  </si>
  <si>
    <t>Secador eléctrico de cabello, mural, potencia calorífica de 900 W, carcasa de ABS color blanco, interior fabricado en policarbonato gris, de 550x185x120 mm. Incluso elementos de fijación.
Incluye: Replanteo. Colocación y fijación. Conexionado y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</si>
  <si>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Total SMC010</t>
  </si>
  <si>
    <t>SMD020</t>
  </si>
  <si>
    <t>Dosificador para empotrar de jabón líquido.</t>
  </si>
  <si>
    <t>Dosificador de jabón líquido, para empotrar, color NEGRO y plásticos de resina acetálica con depósito de polietileno, de 280x120 mm.
Incluye: Replanteo. Colocación y fijación.
Criterio de medición de proyecto: Número de unidades previstas, según documentación gráfica de Proyecto.
Criterio de medición de obra: Se medirá el número de unidades realmente colocadas según especificaciones de Proyecto.</t>
  </si>
  <si>
    <t>Total SMD020</t>
  </si>
  <si>
    <t>SMH010</t>
  </si>
  <si>
    <t>Papelera higiénica.</t>
  </si>
  <si>
    <t>Papelera higiénica, de 3 litros de capacidad, de acero inoxidable AISI 430 NEGRO , con pedal de apertura de tapa, de 270 mm de altura y 170 mm de diámetro.
Criterio de medición de proyecto: Número de unidades previstas, según documentación gráfica de Proyecto.
Criterio de medición de obra: Se medirá el número de unidades realmente colocadas según especificaciones de Proyecto.</t>
  </si>
  <si>
    <t>Total SMH010</t>
  </si>
  <si>
    <t>SME010</t>
  </si>
  <si>
    <t>Dispensador de papel higiénico.</t>
  </si>
  <si>
    <t>Portarrollos de papel higiénico, industrial, con disposición mural, carcasa de ABS de color blanco, para un rollo de papel de 240 m de longitud, con cierre mediante cerradura y llave.
Incluye: Replanteo. Colocación y fijación.
Criterio de medición de proyecto: Número de unidades previstas, según documentación gráfica de Proyecto.
Criterio de medición de obra: Se medirá el número de unidades realmente colocadas según especificaciones de Proyecto.</t>
  </si>
  <si>
    <t>Total SME010</t>
  </si>
  <si>
    <t>SIR010_01</t>
  </si>
  <si>
    <t>Elemento de señalización.</t>
  </si>
  <si>
    <t>Rótulo con soporte de aluminio dorado para señalización de planta, de 90x80 mm, con las letras o números adheridos al soporte.
Incluye: Replanteo. Fijación en paramento mediante elementos de anclaje.
Criterio de medición de proyecto: Número de unidades previstas, según documentación gráfica de Proyecto.
Criterio de medición de obra: Se medirá el número de unidades realmente colocadas según especificaciones de Proyecto.</t>
  </si>
  <si>
    <t>Total SIR010_01</t>
  </si>
  <si>
    <t>SMA050</t>
  </si>
  <si>
    <t>Colgador para baño.</t>
  </si>
  <si>
    <t>Colgador para baño, serie Essentials, modelo 10 246 024 30 "GROHE", color negro acabado mate. Fijación al soporte con las sujeciones suministradas por el fabricante.
Incluye: Replanteo. Colocación y fijación.
Criterio de medición de proyecto: Número de unidades previstas, según documentación gráfica de Proyecto.
Criterio de medición de obra: Se medirá el número de unidades realmente colocadas según especificaciones de Proyecto.</t>
  </si>
  <si>
    <t>VESTUARIO</t>
  </si>
  <si>
    <t>Total SMA050</t>
  </si>
  <si>
    <t>SMA032</t>
  </si>
  <si>
    <t>Escobillero para baño.</t>
  </si>
  <si>
    <t>Escobillero de pared, con soporte mural, serie Essentials, modelo 10 246 824 30 "GROHE", color negro acabado mate. Fijación al soporte con las sujeciones suministradas por el fabricante.
Incluye: Replanteo. Colocación y fijación.
Criterio de medición de proyecto: Número de unidades previstas, según documentación gráfica de Proyecto.
Criterio de medición de obra: Se medirá el número de unidades realmente colocadas según especificaciones de Proyecto.</t>
  </si>
  <si>
    <t>Total SMA032</t>
  </si>
  <si>
    <t>Total 70.45</t>
  </si>
  <si>
    <t>Total 70</t>
  </si>
  <si>
    <t>75</t>
  </si>
  <si>
    <t>URBANIZACIÓN</t>
  </si>
  <si>
    <t>75.01</t>
  </si>
  <si>
    <t>RAMPA</t>
  </si>
  <si>
    <t>CHE010</t>
  </si>
  <si>
    <t>Sistema de encofrado para elemento de cimentación</t>
  </si>
  <si>
    <t>Encofrado perdido de fábrica de 20 cm de espesor, realizada con bloque hueco de hormigón gris de 40x20x20 cm, para revestir, y recibida con mortero de cemento, industrial, M-5, para rampa.</t>
  </si>
  <si>
    <t>Muro rampa</t>
  </si>
  <si>
    <t>Total CHE010</t>
  </si>
  <si>
    <t>ADR030</t>
  </si>
  <si>
    <t>m3</t>
  </si>
  <si>
    <t>Relleno para base de pavimento</t>
  </si>
  <si>
    <t>Base de pavimento realizada mediante relleno a cielo abierto, con zahorra natural caliza, y compactación en tongadas sucesivas de 30 cm de espesor máximo con bandeja vibrante de guiado manual, hasta alcanzar una densidad seca no inferior al 95% de la máxima obtenida en el ensayo Proctor Modificado, realizado según UNE 103501.</t>
  </si>
  <si>
    <t>Rellenado rampa</t>
  </si>
  <si>
    <t>Total ADR030</t>
  </si>
  <si>
    <t>UXC010</t>
  </si>
  <si>
    <t>Pavimento continuo de hormigón impreso, para exteriores</t>
  </si>
  <si>
    <t>Pavimento continuo de hormigón impreso, con juntas, de 10 cm de espesor, realizado con hormigón HM-20/B/20/X0 fabricado en central y vertido desde camión, con malla electrosoldada superior como armadura de reparto, ME 20x20 Ø 5-5 B 500 T 6x2,20 UNE-EN 10080, extendido y vibrado manual mediante regla vibrante; coloreado y endurecido superficialmente mediante espolvoreo con mortero decorativo de rodadura para pavimento de hormigón, color gris, rendimiento 4,5 kg/m²; acabado impreso en relieve previa aplicación de desmoldeante en polvo; y capa de sellado final con resina impermeabilizante.</t>
  </si>
  <si>
    <t>Acabado rampa</t>
  </si>
  <si>
    <t>Total UXC010</t>
  </si>
  <si>
    <t>FDD280</t>
  </si>
  <si>
    <t>Barandilla de hueco, de acero inoxidable.</t>
  </si>
  <si>
    <t>Barandilla de acero inoxidable AISI 304 de 90 cm de altura, compuesta de pasamanos de 50 mm de diámetro sujeto a montantes verticales de 40x40 mm dispuestos cada 120 cm y entrepaño de 3 barrotes macizos horizontales de 12 mm de diámetro soldados a los montantes, para hueco poligonal de forjado. Incluso pletinas para fijación mediante atornillado en obra de fábrica con tacos de nylon y tornillos de acero. Elaborada en taller y montada en obra.
Incluye: Replanteo de los puntos de fijación. Aplomado y nivelación. Resolución de las uniones entre tramos. Resolución de las uniones al paramento.
Criterio de medición de proyecto: Longitud medida a ejes en verdadera magnitud, según documentación gráfica de Proyecto.
Criterio de medición de obra: Se medirá, en verdadera magnitud, a ejes, la longitud realmente ejecutada según especificaciones de Proyecto.</t>
  </si>
  <si>
    <t>Rampa</t>
  </si>
  <si>
    <t>Total FDD280</t>
  </si>
  <si>
    <t>Total 75.01</t>
  </si>
  <si>
    <t>75.05</t>
  </si>
  <si>
    <t>UXR230</t>
  </si>
  <si>
    <t>Pavimento drenante, con piezas prefabricadas de hormigón y césped.</t>
  </si>
  <si>
    <t>Pavimento drenante, para zona de aparcamiento, con una resistencia a flexotracción de 3,5 N/mm², una capacidad drenante de 144 l/(m²·min) y con resistencia al deslizamiento Rd&gt;45 según UNE-EN 16165 y resbaladicidad clase 3 según CTE, formado por capa de nivelación compactada de arena con granulometría de 0 a 5 mm de diámetro, limpia, de 5 cm de espesor, piezas drenantes prefabricadas de hormigón de 60x40x9,5 cm, color gris, con huecos rellenos con gravilla de 5 a 10 mm de diámetro y capa de relleno de tierra vegetal cribada y mezcla de semilla para césped cubriendo la rejilla alveolar.
Criterio de valoración económica: El precio no incluye la base soporte.
Incluye: Transporte y descarga del material a pie de tajo. Extendido y compactación de la capa de nivelación. Disposición de las rejillas alveolares. Abonado de fondo y extendido de la capa de relleno. Distribución de semillas. Tapado con mantillo. Primer riego.
Criterio de medición de proyecto: Superficie medida según documentación gráfica de Proyecto.
Criterio de medición de obra: Se medirá la superficie realmente ejecutada según especificaciones de Proyecto.</t>
  </si>
  <si>
    <t>Parquing coches</t>
  </si>
  <si>
    <t>Total UXR230</t>
  </si>
  <si>
    <t>UXA020</t>
  </si>
  <si>
    <t>Pavimento de adoquines de hormigón</t>
  </si>
  <si>
    <t>Pavimento de adoquines de hormigón, en exteriores, realizado sobre firme con tráfico de categoría C0 (arterias principales con gran afluencia de tráfico, paradas de autobuses, estaciones de servicio, etc., 50 a 149 vehículos pesados por día) y categoría de explanada E1 (5 &lt;= CBR &lt; 10), compuesto por subbase flexible de zahorra natural, de 25 cm de espesor, con extendido y compactado al 95% del Proctor Modificado y base flexible de zahorra artificial, de 25 cm de espesor, con extendido y compactado al 100% del Proctor Modificado, mediante la colocación flexible, con un grado de complejidad del aparejo bajo, de adoquines bicapa de hormigón, cuyas características técnicas cumplen la UNE-EN 1338, formato rectangular, 200x100x100 mm, acabado superficial liso, color gris, sobre una capa de arena de granulometría comprendida entre 0,5 y 5 mm, dejando entre ellos una junta de separación de entre 2 y 3 mm, para su posterior rejuntado con arena natural, fina y seca, de 2 mm de tamaño máximo; y vibrado del pavimento con bandeja vibrante de guiado manual.</t>
  </si>
  <si>
    <t>Pavimento circulacion parquing</t>
  </si>
  <si>
    <t>Total UXA020</t>
  </si>
  <si>
    <t>Total 75.05</t>
  </si>
  <si>
    <t>75.10</t>
  </si>
  <si>
    <t>ESCALERA</t>
  </si>
  <si>
    <t>HYO020</t>
  </si>
  <si>
    <t>Peldañeado de escalera.</t>
  </si>
  <si>
    <t>Peldañeado de escalera con ladrillo cerámico hueco, recibido con mortero de cemento, industrial, M-5, sobre la losa o bóveda de escalera, como base para la posterior colocación del acabado de peldaños.
Incluye: Replanteo y trazado del peldañeado en muros. Tendido de cordel entre el primer peldaño y el último. Limpieza y humectación de la losa. Formación del peldañeado.
Criterio de medición de proyecto: Longitud de la arista formada por la huella y la tabica, medida según documentación gráfica de Proyecto.
Criterio de medición de obra: Se medirá, en la arista de intersección entre huella y tabica, la longitud realmente ejecutada según especificaciones de Proyecto.</t>
  </si>
  <si>
    <t>Formación peldaños</t>
  </si>
  <si>
    <t>Total HYO020</t>
  </si>
  <si>
    <t>REG230</t>
  </si>
  <si>
    <t>Revestimiento de peldaño de escalera exterior, con piezas de gres rústico. Colocación en capa fina.</t>
  </si>
  <si>
    <t>Revestimiento de peldaño de escalera exterior, con piezas de gres rústico, formado por huella con canto redondeado, y tabica, gama media, capacidad de absorción de agua E&lt;3%, grupo AI, según UNE-EN 14411, con resistencia al deslizamiento Rd&gt;45 según UNE-EN 16165 y resbaladicidad clase 3 según CTE. COLOCACIÓN: en capa fina y mediante encolado simple con adhesivo cementoso mejorado, C2 TE, según UNE-EN 12004, con deslizamiento reducido y tiempo abierto ampliado. REJUNTADO: con mortero de juntas cementoso mejorado, con absorción de agua reducida y resistencia elevada a la abrasión tipo CG 2 W A, color blanco, en juntas de 2 mm de espesor.
Incluye: Replanteo de las piezas. Formación de encajes en esquinas y rincones. Humectación del peldañeado. Colocación con mortero de cemento. Tendido de cordeles. Colocación de las piezas. Enlucido de la contrahuella. Limpieza del tramo.
Criterio de medición de proyecto: Longitud de la arista formada por la huella y la tabica, medida según documentación gráfica de Proyecto.
Criterio de medición de obra: Se medirá, en la arista de intersección entre huella y tabica, la longitud realmente ejecutada según especificaciones de Proyecto.</t>
  </si>
  <si>
    <t>Total REG230</t>
  </si>
  <si>
    <t>Total 75.10</t>
  </si>
  <si>
    <t>Total 75</t>
  </si>
  <si>
    <t>85</t>
  </si>
  <si>
    <t>85.00</t>
  </si>
  <si>
    <t>AYUDAS E IMPREVISTOS</t>
  </si>
  <si>
    <t>85.00.00</t>
  </si>
  <si>
    <t>AYUDAS ALBAÑILERÍA</t>
  </si>
  <si>
    <t>Trabajos de ayuda en albañilería para tareas auxiliares a la instalación consistentes en la realización y posterior sellado de regatas, de agujeros en paredes, agujeros en forjados y cubiertas, para el paso de conductos, tuberías, bandejas eléctricas e instalaciones en general, agujeros en falso techo para luminarias, difusores, rejas y conductos, y otros trabajos necesarios para dejar las instalaciones en correcto estado y en funcionamiento. En caso de que el paso de instalaciones esté en una pared o techo de sectorización de incendios el sellado se ejecutará con material ignífugo de como mínimo la misma resistencia al fuego que la sectorización. Se entregará certificado de aplicación del material de sellado y del informe de ensayo de laboratorio de resistencia al fuego del material utilizado. A Justificar en obra.
Incluye: Ayudas a cerrajería, caja de acometida agua potable en cercado perimetral, limpiezas varias de residuos generados durante la ejecución de estos trabajos.</t>
  </si>
  <si>
    <t>85.00.05</t>
  </si>
  <si>
    <t>IMPREVISTOS</t>
  </si>
  <si>
    <t>Imprevistos surgidos durante la ejecución de la obra, a justificar.</t>
  </si>
  <si>
    <t>Total 85.00</t>
  </si>
  <si>
    <t>85.15</t>
  </si>
  <si>
    <t>LIMPIEZA FINAL DE OBRA</t>
  </si>
  <si>
    <t>85.15.00</t>
  </si>
  <si>
    <t>Limpieza final de obra en naves y oficinas, desprendiendo morteros y restos de obra adheridos en suelos y paredes, sanitarios, escaleras, patios, etc. Incluso p.p. de barrido y retirada de escombros a pie de carga.</t>
  </si>
  <si>
    <t>Total 85.15.00</t>
  </si>
  <si>
    <t>Total 85.15</t>
  </si>
  <si>
    <t>85.25</t>
  </si>
  <si>
    <t>85.25.00</t>
  </si>
  <si>
    <t>Partida de Gestión de Residuos según al Estudio de Gestión de Residuos del proyecto como un mínimo a cumplir y que se complementará con todas las medidas necesarias y solicitadas por la DF, se incluye la gestión y pago del depósito a la gestora de residuos autorizada antes del inicio de las obras, en cumplimiento del Real Decreto 210/2018, del 6 de abril, mediante el cual se aprueba el Programa de prevención y gestión de residuos y recursos de Cataluña (PRECAT20). Se incorporan los aspectos de economía circular establecidos por la Directiva marco de residuos 2008/98/CE y el Protocolo de gestión de residuos de construcción y demolición de la UE, entendiendo el residuo como una oportunidad para obtener un recurso. El Real Decreto deroga y modifica partes del Decreto 89/2010 de la Generalitat mediante el cual se aprueba el Programa de gestión de residuos de la construcción de Cataluña (PROGROC).</t>
  </si>
  <si>
    <t>05.80.10</t>
  </si>
  <si>
    <t>SUMINISTRO Y RETIRADA CONTENEDOR DE RESIDUOS DE 6 M3</t>
  </si>
  <si>
    <t>Suministro y retirada de contenedor de residuos selectivos de 6 m³. Incluida la gestión en vertederos autorizados, para el material que contiene (metal, material de obra o papel).</t>
  </si>
  <si>
    <t>Contenedores</t>
  </si>
  <si>
    <t>Total 05.80.10</t>
  </si>
  <si>
    <t>Total 85.25</t>
  </si>
  <si>
    <t>85.30</t>
  </si>
  <si>
    <t>MEDIOS DE ELEVACIÓN</t>
  </si>
  <si>
    <t>85.30.00</t>
  </si>
  <si>
    <t>MEDIOS DE ELEVACIÓN GLOBALES DE LA OBRA</t>
  </si>
  <si>
    <t>Conjunto de medios de elevación globales durante la ejecución de la obra, tanto para el material como para los trabajadores. Incluye transporte a obra y posterior recogida de máquinas elevadoras, alquiler diario, el mantenimiento y el seguro de responsabilidad civil.</t>
  </si>
  <si>
    <t>85.30.05</t>
  </si>
  <si>
    <t>TRANSPORTE A OBRA Y POSTERIOR RECOGIDA DE CESTA ELEVADORA</t>
  </si>
  <si>
    <t>Transporte a obra y posterior recogida de máquina elevadora.</t>
  </si>
  <si>
    <t>Total 85.30</t>
  </si>
  <si>
    <t>Total 85</t>
  </si>
  <si>
    <t>90</t>
  </si>
  <si>
    <t>CONTROL DE CALIDAD</t>
  </si>
  <si>
    <t>90.00</t>
  </si>
  <si>
    <t>CONTROL DE CALIDAD GENÉRICO</t>
  </si>
  <si>
    <t>90.00.00</t>
  </si>
  <si>
    <t>Realización del control de calidad del conjunto de la obra contemplando compactación de explanada, hormigón de cimentación, muros, forjados, pavimentos, acero corrugado de armaduras, perfiles laminados, soldaduras, cubiertas, barandillas, según el programa de control de calidad, la normativa y criterio de la dirección facultativa.</t>
  </si>
  <si>
    <t>Total 90.00</t>
  </si>
  <si>
    <t>90.10</t>
  </si>
  <si>
    <t>90.10.00</t>
  </si>
  <si>
    <t>ENSAYO 5 PROBETAS DE HORMIGÓN</t>
  </si>
  <si>
    <t>Realización de ensayos correspondientes a resistencia a compresión para el control de calidad del hormigón mediante toma de muestras de hormigón fresco, medida de asentamiento con cono de Abrams, fabricación de 5 probetas cilíndricas de 15x30 cm., curado, refrentado y ensayo de compresión. UNE-83300, 83301, 83303, 83304, 83313.
Incluye desplazamiento a obra de equipo y personal para toma de muestras o realización de ensayo "in-situ".
- Cada serie contiene 5 probetas cilíndricas de 15x30 cm.
- En cada serie controles de asentamiento del hormigón Cono de Abrams. (Consistencia).</t>
  </si>
  <si>
    <t>90.10.05</t>
  </si>
  <si>
    <t>ENSAYO DE BARRAS DE ACERO CORRUGADO DE CADA DIÁMETRO</t>
  </si>
  <si>
    <t>Ensayo a realizar en laboratorio acreditado en el área técnica correspondiente, sobre una muestra de una barra de acero corrugado de cada diámetro diferente, tomada en obra, para la determinación de las siguientes características mecánicas: límite elástico, carga de rotura, alargamiento de rotura y alargamiento bajo carga máxima según UNE-EN ISO 15630-1. Incluso desplazamiento a obra, toma de muestras e informe técnico de resultados.</t>
  </si>
  <si>
    <t>Total 90.10</t>
  </si>
  <si>
    <t>90.15</t>
  </si>
  <si>
    <t>90.15.00</t>
  </si>
  <si>
    <t>ENSAYO DE SOLDADURAS MEDIANTE LÍQUIDOS PENETRANTES</t>
  </si>
  <si>
    <t>Ensayo de inspección por líquidos penetrantes eliminables con disolventes, según ASME V. Ensayo del 10% de las unidades de soldadura ejecutadas en función del criterio de la Dirección Facultativa. Incluso desplazamiento a obra e informe técnico de resultados.</t>
  </si>
  <si>
    <t>90.15.05</t>
  </si>
  <si>
    <t>ENSAYO DE SOLDADURAS MEDIANTE PARTÍCULAS MAGNÉTICAS</t>
  </si>
  <si>
    <t>Ensayo no destructivo a realizar por laboratorio acreditado en el área técnica correspondiente, sobre una unión soldada en estructura metálica, mediante partículas magnéticas para la determinación de las imperfecciones superficiales de la unión, según UNE-EN ISO 17638. Incluso desplazamiento a obra e informe técnico de resultados.</t>
  </si>
  <si>
    <t>90.15.10</t>
  </si>
  <si>
    <t>ENSAYO PAR DE APRIETE EN ESTRUCTURAS METÁLICAS</t>
  </si>
  <si>
    <t>Ensayo no destructivo a realizar por laboratorio acreditado en el área técnica correspondiente al par de apriete de las uniones atornilladas en estructuras metálicas según CTE. Incluso desplazamiento a obra e informe técnico de resultados.</t>
  </si>
  <si>
    <t>Total 90.15</t>
  </si>
  <si>
    <t>Total 90</t>
  </si>
  <si>
    <t>95</t>
  </si>
  <si>
    <t>SEGURIDAD Y SALUD</t>
  </si>
  <si>
    <t>95.00</t>
  </si>
  <si>
    <t>SEGURIDAD Y SALUD PARTIDA GENÉRICA</t>
  </si>
  <si>
    <t>95.00.00</t>
  </si>
  <si>
    <t>Medidas de protección personales y colectivas a realizar para todo el personal y la propia obra, en cumplimiento de la Normativa de Seguridad e Higiene en el trabajo. Según mediciones del estudio de seguridad y salud del proyecto.</t>
  </si>
  <si>
    <t>Total 95.00</t>
  </si>
  <si>
    <t>95.02</t>
  </si>
  <si>
    <t>PROTECCIONES INDIVIDUALES</t>
  </si>
  <si>
    <t>95.02.00</t>
  </si>
  <si>
    <t>MEDIDAS DE PROTECCIÓN PERSONALES</t>
  </si>
  <si>
    <t>Medidas de protección personales individuales a realizar para todo el personal y la propia obra, en cumplimiento de la Normativa de Seguridad e Higiene en el trabajo. Según mediciones del estudio de seguridad.</t>
  </si>
  <si>
    <t>Total 95.02</t>
  </si>
  <si>
    <t>95.05</t>
  </si>
  <si>
    <t>PROTECCIONES COLECTIVAS</t>
  </si>
  <si>
    <t>95.05.00</t>
  </si>
  <si>
    <t>MEDIDAS DE PROTECCIÓN PERSONALES Y COLECTIVAS</t>
  </si>
  <si>
    <t>Medidas de protección personales y colectivas a realizar para todo el personal y la propia obra, en cumplimiento de la Normativa de Seguridad e Higiene en el trabajo. Según mediciones del estudio de seguridad.</t>
  </si>
  <si>
    <t>95.05.20</t>
  </si>
  <si>
    <t>SEÑALIZACIÓN DE DESVIOS</t>
  </si>
  <si>
    <t>Colocación de señalización de desvíos.</t>
  </si>
  <si>
    <t>95.05.30</t>
  </si>
  <si>
    <t>VALLADO PROTECCIÓN INTERIOR</t>
  </si>
  <si>
    <t>Formación de vallado de protección interior mediante toldos colgados de cubierta según las diferentes fases de demolición y construcción
NOTA:  Esta seguridad podrá situarse por tramos según
  - El avance de la obra
 - A propuesta de la constructora 
 - Según criterio de la DF</t>
  </si>
  <si>
    <t>95.05.35</t>
  </si>
  <si>
    <t>SUMINISTRO Y COLOCACIÓN DE LÍNEA DE VIDA</t>
  </si>
  <si>
    <t>Suministro y colocación de línea de vida con cables y anclajes en acero inoxidable y fijación a la chapa de cubierta mediante base de aluminio y postes de acero inoxidable y fijación a la chapa de cubierta mediante base de aluminio y postes de acero inoxidable, permitiendo colocar la línea de vida de forma rápida, segura y sencilla. Posteriormente estos postes serán impermeabilizados mediante lamina similar a la cubierta incluido refuerzo de impermeabilización.</t>
  </si>
  <si>
    <t>LV</t>
  </si>
  <si>
    <t>Total 95.05.35</t>
  </si>
  <si>
    <t>Total 95.05</t>
  </si>
  <si>
    <t>95.10</t>
  </si>
  <si>
    <t>INSTALACIONES SANITARIAS, VESTUARIOS, COMEDOR Y ALMACÉN</t>
  </si>
  <si>
    <t>95.10.05</t>
  </si>
  <si>
    <t>ALQUILER DE ASEO PORTÁTIL</t>
  </si>
  <si>
    <t>Mes de alquiler de aseo portátil de polietileno, de 1,20x1,20x2,35 m, color gris, sin conexiones, con inodoro químico anaerobio con sistema de descarga de bomba de pie, espejo, puerta con cerradura y techo translúcido para entrada de luz exterior. El precio incluye la limpieza y el mantenimiento del aseo durante el periodo de alquiler.</t>
  </si>
  <si>
    <t>ASEO</t>
  </si>
  <si>
    <t>Total 95.10.05</t>
  </si>
  <si>
    <t>Total 95.10</t>
  </si>
  <si>
    <t>Total 95</t>
  </si>
  <si>
    <t>Total 0</t>
  </si>
  <si>
    <t>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</si>
</sst>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0"/>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s>
  <fills count="8">
    <fill>
      <patternFill patternType="none"/>
    </fill>
    <fill>
      <patternFill patternType="gray125"/>
    </fill>
    <fill>
      <patternFill patternType="solid">
        <fgColor rgb="FF98C7AF"/>
        <bgColor indexed="64"/>
      </patternFill>
    </fill>
    <fill>
      <patternFill patternType="solid">
        <fgColor rgb="FFACD1BE"/>
        <bgColor indexed="64"/>
      </patternFill>
    </fill>
    <fill>
      <patternFill patternType="solid">
        <fgColor rgb="FFFFEDDB"/>
        <bgColor indexed="64"/>
      </patternFill>
    </fill>
    <fill>
      <patternFill patternType="solid">
        <fgColor rgb="FFC0C0C0"/>
        <bgColor indexed="64"/>
      </patternFill>
    </fill>
    <fill>
      <patternFill patternType="solid">
        <fgColor rgb="FFBFDBCD"/>
        <bgColor indexed="64"/>
      </patternFill>
    </fill>
    <fill>
      <patternFill patternType="solid">
        <fgColor rgb="FFD3E5DC"/>
        <bgColor indexed="64"/>
      </patternFill>
    </fill>
  </fills>
  <borders count="1">
    <border>
      <left/>
      <right/>
      <top/>
      <bottom/>
      <diagonal/>
    </border>
  </borders>
  <cellStyleXfs count="1">
    <xf numFmtId="0" fontId="0" fillId="0" borderId="0"/>
  </cellStyleXfs>
  <cellXfs count="36">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0" fontId="5" fillId="2" borderId="0" xfId="0"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5" fillId="3" borderId="0" xfId="0" applyNumberFormat="1" applyFont="1" applyFill="1" applyAlignment="1">
      <alignment vertical="top"/>
    </xf>
    <xf numFmtId="0" fontId="5" fillId="3" borderId="0" xfId="0" applyFont="1" applyFill="1" applyAlignment="1">
      <alignment vertical="top"/>
    </xf>
    <xf numFmtId="4" fontId="6" fillId="3" borderId="0" xfId="0" applyNumberFormat="1" applyFont="1" applyFill="1" applyAlignment="1">
      <alignment vertical="top"/>
    </xf>
    <xf numFmtId="49" fontId="7" fillId="4" borderId="0" xfId="0" applyNumberFormat="1" applyFont="1" applyFill="1" applyAlignment="1">
      <alignment vertical="top"/>
    </xf>
    <xf numFmtId="49" fontId="7" fillId="0" borderId="0" xfId="0" applyNumberFormat="1" applyFont="1" applyAlignment="1">
      <alignment vertical="top"/>
    </xf>
    <xf numFmtId="0" fontId="7" fillId="0" borderId="0" xfId="0" applyFont="1" applyAlignment="1">
      <alignment vertical="top"/>
    </xf>
    <xf numFmtId="4" fontId="8" fillId="0" borderId="0" xfId="0" applyNumberFormat="1" applyFont="1" applyAlignment="1">
      <alignment vertical="top"/>
    </xf>
    <xf numFmtId="164" fontId="7" fillId="0" borderId="0" xfId="0" applyNumberFormat="1" applyFont="1" applyAlignment="1">
      <alignment vertical="top"/>
    </xf>
    <xf numFmtId="4" fontId="7" fillId="0" borderId="0" xfId="0" applyNumberFormat="1" applyFont="1" applyAlignment="1">
      <alignment vertical="top"/>
    </xf>
    <xf numFmtId="49" fontId="5" fillId="0" borderId="0" xfId="0" applyNumberFormat="1" applyFont="1" applyAlignment="1">
      <alignment vertical="top"/>
    </xf>
    <xf numFmtId="4" fontId="6" fillId="0" borderId="0" xfId="0" applyNumberFormat="1" applyFont="1" applyAlignment="1">
      <alignment vertical="top"/>
    </xf>
    <xf numFmtId="0" fontId="7" fillId="5" borderId="0" xfId="0" applyFont="1" applyFill="1" applyAlignment="1">
      <alignment vertical="top"/>
    </xf>
    <xf numFmtId="49" fontId="7" fillId="0" borderId="0" xfId="0" applyNumberFormat="1" applyFont="1" applyAlignment="1">
      <alignment vertical="top" wrapText="1"/>
    </xf>
    <xf numFmtId="3" fontId="7" fillId="0" borderId="0" xfId="0" applyNumberFormat="1" applyFont="1" applyAlignment="1">
      <alignment vertical="top"/>
    </xf>
    <xf numFmtId="49" fontId="5" fillId="6" borderId="0" xfId="0" applyNumberFormat="1" applyFont="1" applyFill="1" applyAlignment="1">
      <alignment vertical="top"/>
    </xf>
    <xf numFmtId="0" fontId="5" fillId="6" borderId="0" xfId="0" applyFont="1" applyFill="1" applyAlignment="1">
      <alignment vertical="top"/>
    </xf>
    <xf numFmtId="4" fontId="6" fillId="6" borderId="0" xfId="0" applyNumberFormat="1" applyFont="1" applyFill="1" applyAlignment="1">
      <alignment vertical="top"/>
    </xf>
    <xf numFmtId="49" fontId="5" fillId="7" borderId="0" xfId="0" applyNumberFormat="1" applyFont="1" applyFill="1" applyAlignment="1">
      <alignment vertical="top"/>
    </xf>
    <xf numFmtId="0" fontId="5" fillId="7" borderId="0" xfId="0" applyFont="1" applyFill="1" applyAlignment="1">
      <alignment vertical="top"/>
    </xf>
    <xf numFmtId="4" fontId="6" fillId="7" borderId="0" xfId="0" applyNumberFormat="1" applyFont="1" applyFill="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49" fontId="5" fillId="3" borderId="0" xfId="0" applyNumberFormat="1" applyFont="1" applyFill="1" applyAlignment="1">
      <alignment vertical="top" wrapText="1"/>
    </xf>
    <xf numFmtId="0" fontId="7" fillId="0" borderId="0" xfId="0" applyFont="1" applyAlignment="1">
      <alignment vertical="top" wrapText="1"/>
    </xf>
    <xf numFmtId="0" fontId="7" fillId="5" borderId="0" xfId="0" applyFont="1" applyFill="1" applyAlignment="1">
      <alignment vertical="top" wrapText="1"/>
    </xf>
    <xf numFmtId="49" fontId="5" fillId="6" borderId="0" xfId="0" applyNumberFormat="1" applyFont="1" applyFill="1" applyAlignment="1">
      <alignment vertical="top" wrapText="1"/>
    </xf>
    <xf numFmtId="49" fontId="5" fillId="7"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AADDD-14DC-4877-995A-35988788AE5A}">
  <dimension ref="A1:M1089"/>
  <sheetViews>
    <sheetView tabSelected="1" workbookViewId="0">
      <pane xSplit="4" ySplit="1" topLeftCell="E2" activePane="bottomRight" state="frozen"/>
      <selection pane="topRight" activeCell="E1" sqref="E1"/>
      <selection pane="bottomLeft" activeCell="A4" sqref="A4"/>
      <selection pane="bottomRight" activeCell="D7" sqref="D7"/>
    </sheetView>
  </sheetViews>
  <sheetFormatPr baseColWidth="10" defaultRowHeight="15" x14ac:dyDescent="0.2"/>
  <cols>
    <col min="1" max="1" width="13.1640625" bestFit="1" customWidth="1"/>
    <col min="2" max="2" width="6.5" bestFit="1" customWidth="1"/>
    <col min="3" max="3" width="3.83203125" bestFit="1" customWidth="1"/>
    <col min="4" max="4" width="32.83203125" customWidth="1"/>
    <col min="5" max="5" width="39.33203125" bestFit="1" customWidth="1"/>
    <col min="6" max="6" width="11.6640625" bestFit="1" customWidth="1"/>
    <col min="7" max="7" width="8.5" bestFit="1" customWidth="1"/>
    <col min="8" max="8" width="8.1640625" bestFit="1" customWidth="1"/>
    <col min="9" max="9" width="6.5" bestFit="1" customWidth="1"/>
    <col min="10" max="10" width="17.33203125" bestFit="1" customWidth="1"/>
    <col min="11" max="11" width="7.83203125" bestFit="1" customWidth="1"/>
    <col min="12" max="12" width="4.83203125" bestFit="1" customWidth="1"/>
    <col min="13" max="13" width="7.6640625" bestFit="1" customWidth="1"/>
  </cols>
  <sheetData>
    <row r="1" spans="1:13" x14ac:dyDescent="0.2">
      <c r="A1" s="1">
        <v>0</v>
      </c>
      <c r="B1" s="2"/>
      <c r="C1" s="2"/>
      <c r="D1" s="2"/>
      <c r="E1" s="2"/>
      <c r="F1" s="2"/>
      <c r="G1" s="2"/>
      <c r="H1" s="2"/>
      <c r="I1" s="2"/>
      <c r="J1" s="2"/>
      <c r="K1" s="2"/>
      <c r="L1" s="2"/>
      <c r="M1" s="2"/>
    </row>
    <row r="2" spans="1:13" ht="19" x14ac:dyDescent="0.2">
      <c r="A2" s="3" t="s">
        <v>0</v>
      </c>
      <c r="B2" s="2"/>
      <c r="C2" s="2"/>
      <c r="D2" s="2"/>
      <c r="E2" s="2"/>
      <c r="F2" s="2"/>
      <c r="G2" s="2"/>
      <c r="H2" s="2"/>
      <c r="I2" s="2"/>
      <c r="J2" s="2"/>
      <c r="K2" s="2"/>
      <c r="L2" s="2"/>
      <c r="M2" s="2"/>
    </row>
    <row r="3" spans="1:13" x14ac:dyDescent="0.2">
      <c r="A3" s="4" t="s">
        <v>1</v>
      </c>
      <c r="B3" s="4" t="s">
        <v>2</v>
      </c>
      <c r="C3" s="4" t="s">
        <v>3</v>
      </c>
      <c r="D3" s="29" t="s">
        <v>4</v>
      </c>
      <c r="E3" s="4" t="s">
        <v>5</v>
      </c>
      <c r="F3" s="4" t="s">
        <v>6</v>
      </c>
      <c r="G3" s="4" t="s">
        <v>7</v>
      </c>
      <c r="H3" s="4" t="s">
        <v>8</v>
      </c>
      <c r="I3" s="4" t="s">
        <v>9</v>
      </c>
      <c r="J3" s="4" t="s">
        <v>10</v>
      </c>
      <c r="K3" s="4" t="s">
        <v>11</v>
      </c>
      <c r="L3" s="4" t="s">
        <v>12</v>
      </c>
      <c r="M3" s="4" t="s">
        <v>13</v>
      </c>
    </row>
    <row r="4" spans="1:13" x14ac:dyDescent="0.2">
      <c r="A4" s="5" t="s">
        <v>997</v>
      </c>
      <c r="B4" s="5" t="s">
        <v>14</v>
      </c>
      <c r="C4" s="5" t="s">
        <v>15</v>
      </c>
      <c r="D4" s="30" t="s">
        <v>16</v>
      </c>
      <c r="E4" s="6"/>
      <c r="F4" s="6"/>
      <c r="G4" s="6"/>
      <c r="H4" s="6"/>
      <c r="I4" s="6"/>
      <c r="J4" s="6"/>
      <c r="K4" s="7">
        <f>K62</f>
        <v>1</v>
      </c>
      <c r="L4" s="8">
        <f>L62</f>
        <v>0</v>
      </c>
      <c r="M4" s="8">
        <f>M62</f>
        <v>0</v>
      </c>
    </row>
    <row r="5" spans="1:13" x14ac:dyDescent="0.2">
      <c r="A5" s="9" t="s">
        <v>17</v>
      </c>
      <c r="B5" s="9" t="s">
        <v>14</v>
      </c>
      <c r="C5" s="9" t="s">
        <v>15</v>
      </c>
      <c r="D5" s="31" t="s">
        <v>18</v>
      </c>
      <c r="E5" s="10"/>
      <c r="F5" s="10"/>
      <c r="G5" s="10"/>
      <c r="H5" s="10"/>
      <c r="I5" s="10"/>
      <c r="J5" s="10"/>
      <c r="K5" s="11">
        <f>K21</f>
        <v>1</v>
      </c>
      <c r="L5" s="11">
        <f>L21</f>
        <v>0</v>
      </c>
      <c r="M5" s="11">
        <f>M21</f>
        <v>0</v>
      </c>
    </row>
    <row r="6" spans="1:13" ht="24" x14ac:dyDescent="0.2">
      <c r="A6" s="12" t="s">
        <v>19</v>
      </c>
      <c r="B6" s="13" t="s">
        <v>20</v>
      </c>
      <c r="C6" s="13" t="s">
        <v>21</v>
      </c>
      <c r="D6" s="21" t="s">
        <v>22</v>
      </c>
      <c r="E6" s="14"/>
      <c r="F6" s="14"/>
      <c r="G6" s="14"/>
      <c r="H6" s="14"/>
      <c r="I6" s="14"/>
      <c r="J6" s="14"/>
      <c r="K6" s="15">
        <f>K9</f>
        <v>2</v>
      </c>
      <c r="L6" s="15">
        <f>L9</f>
        <v>0</v>
      </c>
      <c r="M6" s="15">
        <f>M9</f>
        <v>0</v>
      </c>
    </row>
    <row r="7" spans="1:13" ht="84" x14ac:dyDescent="0.2">
      <c r="A7" s="14"/>
      <c r="B7" s="14"/>
      <c r="C7" s="14"/>
      <c r="D7" s="21" t="s">
        <v>23</v>
      </c>
      <c r="E7" s="14"/>
      <c r="F7" s="14"/>
      <c r="G7" s="14"/>
      <c r="H7" s="14"/>
      <c r="I7" s="14"/>
      <c r="J7" s="14"/>
      <c r="K7" s="14"/>
      <c r="L7" s="14"/>
      <c r="M7" s="14"/>
    </row>
    <row r="8" spans="1:13" x14ac:dyDescent="0.2">
      <c r="A8" s="14"/>
      <c r="B8" s="14"/>
      <c r="C8" s="14"/>
      <c r="D8" s="32"/>
      <c r="E8" s="13" t="s">
        <v>24</v>
      </c>
      <c r="F8" s="16">
        <v>2</v>
      </c>
      <c r="G8" s="17">
        <v>0</v>
      </c>
      <c r="H8" s="17">
        <v>0</v>
      </c>
      <c r="I8" s="17">
        <v>0</v>
      </c>
      <c r="J8" s="15">
        <f>OR(F8&lt;&gt;0,G8&lt;&gt;0,H8&lt;&gt;0,I8&lt;&gt;0)*(F8 + (F8 = 0))*(G8 + (G8 = 0))*(H8 + (H8 = 0))*(I8 + (I8 = 0))</f>
        <v>2</v>
      </c>
      <c r="K8" s="14"/>
      <c r="L8" s="14"/>
      <c r="M8" s="14"/>
    </row>
    <row r="9" spans="1:13" x14ac:dyDescent="0.2">
      <c r="A9" s="14"/>
      <c r="B9" s="14"/>
      <c r="C9" s="14"/>
      <c r="D9" s="32"/>
      <c r="E9" s="14"/>
      <c r="F9" s="14"/>
      <c r="G9" s="14"/>
      <c r="H9" s="14"/>
      <c r="I9" s="14"/>
      <c r="J9" s="18" t="s">
        <v>25</v>
      </c>
      <c r="K9" s="19">
        <f>J8</f>
        <v>2</v>
      </c>
      <c r="L9" s="17">
        <v>0</v>
      </c>
      <c r="M9" s="19">
        <f>ROUND(K9*L9,2)</f>
        <v>0</v>
      </c>
    </row>
    <row r="10" spans="1:13" ht="1" customHeight="1" x14ac:dyDescent="0.2">
      <c r="A10" s="20"/>
      <c r="B10" s="20"/>
      <c r="C10" s="20"/>
      <c r="D10" s="33"/>
      <c r="E10" s="20"/>
      <c r="F10" s="20"/>
      <c r="G10" s="20"/>
      <c r="H10" s="20"/>
      <c r="I10" s="20"/>
      <c r="J10" s="20"/>
      <c r="K10" s="20"/>
      <c r="L10" s="20"/>
      <c r="M10" s="20"/>
    </row>
    <row r="11" spans="1:13" x14ac:dyDescent="0.2">
      <c r="A11" s="12" t="s">
        <v>26</v>
      </c>
      <c r="B11" s="13" t="s">
        <v>20</v>
      </c>
      <c r="C11" s="13" t="s">
        <v>21</v>
      </c>
      <c r="D11" s="21" t="s">
        <v>27</v>
      </c>
      <c r="E11" s="14"/>
      <c r="F11" s="14"/>
      <c r="G11" s="14"/>
      <c r="H11" s="14"/>
      <c r="I11" s="14"/>
      <c r="J11" s="14"/>
      <c r="K11" s="15">
        <f>K14</f>
        <v>1</v>
      </c>
      <c r="L11" s="15">
        <f>L14</f>
        <v>0</v>
      </c>
      <c r="M11" s="15">
        <f>M14</f>
        <v>0</v>
      </c>
    </row>
    <row r="12" spans="1:13" ht="60" x14ac:dyDescent="0.2">
      <c r="A12" s="14"/>
      <c r="B12" s="14"/>
      <c r="C12" s="14"/>
      <c r="D12" s="21" t="s">
        <v>28</v>
      </c>
      <c r="E12" s="14"/>
      <c r="F12" s="14"/>
      <c r="G12" s="14"/>
      <c r="H12" s="14"/>
      <c r="I12" s="14"/>
      <c r="J12" s="14"/>
      <c r="K12" s="14"/>
      <c r="L12" s="14"/>
      <c r="M12" s="14"/>
    </row>
    <row r="13" spans="1:13" x14ac:dyDescent="0.2">
      <c r="A13" s="14"/>
      <c r="B13" s="14"/>
      <c r="C13" s="14"/>
      <c r="D13" s="32"/>
      <c r="E13" s="13" t="s">
        <v>29</v>
      </c>
      <c r="F13" s="16">
        <v>1</v>
      </c>
      <c r="G13" s="17">
        <v>0</v>
      </c>
      <c r="H13" s="17">
        <v>0</v>
      </c>
      <c r="I13" s="17">
        <v>0</v>
      </c>
      <c r="J13" s="15">
        <f>OR(F13&lt;&gt;0,G13&lt;&gt;0,H13&lt;&gt;0,I13&lt;&gt;0)*(F13 + (F13 = 0))*(G13 + (G13 = 0))*(H13 + (H13 = 0))*(I13 + (I13 = 0))</f>
        <v>1</v>
      </c>
      <c r="K13" s="14"/>
      <c r="L13" s="14"/>
      <c r="M13" s="14"/>
    </row>
    <row r="14" spans="1:13" x14ac:dyDescent="0.2">
      <c r="A14" s="14"/>
      <c r="B14" s="14"/>
      <c r="C14" s="14"/>
      <c r="D14" s="32"/>
      <c r="E14" s="14"/>
      <c r="F14" s="14"/>
      <c r="G14" s="14"/>
      <c r="H14" s="14"/>
      <c r="I14" s="14"/>
      <c r="J14" s="18" t="s">
        <v>30</v>
      </c>
      <c r="K14" s="19">
        <f>J13</f>
        <v>1</v>
      </c>
      <c r="L14" s="17">
        <v>0</v>
      </c>
      <c r="M14" s="19">
        <f>ROUND(K14*L14,2)</f>
        <v>0</v>
      </c>
    </row>
    <row r="15" spans="1:13" ht="1" customHeight="1" x14ac:dyDescent="0.2">
      <c r="A15" s="20"/>
      <c r="B15" s="20"/>
      <c r="C15" s="20"/>
      <c r="D15" s="33"/>
      <c r="E15" s="20"/>
      <c r="F15" s="20"/>
      <c r="G15" s="20"/>
      <c r="H15" s="20"/>
      <c r="I15" s="20"/>
      <c r="J15" s="20"/>
      <c r="K15" s="20"/>
      <c r="L15" s="20"/>
      <c r="M15" s="20"/>
    </row>
    <row r="16" spans="1:13" x14ac:dyDescent="0.2">
      <c r="A16" s="12" t="s">
        <v>31</v>
      </c>
      <c r="B16" s="13" t="s">
        <v>20</v>
      </c>
      <c r="C16" s="13" t="s">
        <v>21</v>
      </c>
      <c r="D16" s="21" t="s">
        <v>32</v>
      </c>
      <c r="E16" s="14"/>
      <c r="F16" s="14"/>
      <c r="G16" s="14"/>
      <c r="H16" s="14"/>
      <c r="I16" s="14"/>
      <c r="J16" s="14"/>
      <c r="K16" s="15">
        <f>K19</f>
        <v>1</v>
      </c>
      <c r="L16" s="15">
        <f>L19</f>
        <v>0</v>
      </c>
      <c r="M16" s="15">
        <f>M19</f>
        <v>0</v>
      </c>
    </row>
    <row r="17" spans="1:13" ht="36" x14ac:dyDescent="0.2">
      <c r="A17" s="14"/>
      <c r="B17" s="14"/>
      <c r="C17" s="14"/>
      <c r="D17" s="21" t="s">
        <v>33</v>
      </c>
      <c r="E17" s="14"/>
      <c r="F17" s="14"/>
      <c r="G17" s="14"/>
      <c r="H17" s="14"/>
      <c r="I17" s="14"/>
      <c r="J17" s="14"/>
      <c r="K17" s="14"/>
      <c r="L17" s="14"/>
      <c r="M17" s="14"/>
    </row>
    <row r="18" spans="1:13" x14ac:dyDescent="0.2">
      <c r="A18" s="14"/>
      <c r="B18" s="14"/>
      <c r="C18" s="14"/>
      <c r="D18" s="32"/>
      <c r="E18" s="13" t="s">
        <v>34</v>
      </c>
      <c r="F18" s="16">
        <v>1</v>
      </c>
      <c r="G18" s="17">
        <v>0</v>
      </c>
      <c r="H18" s="17">
        <v>0</v>
      </c>
      <c r="I18" s="17">
        <v>0</v>
      </c>
      <c r="J18" s="15">
        <f>OR(F18&lt;&gt;0,G18&lt;&gt;0,H18&lt;&gt;0,I18&lt;&gt;0)*(F18 + (F18 = 0))*(G18 + (G18 = 0))*(H18 + (H18 = 0))*(I18 + (I18 = 0))</f>
        <v>1</v>
      </c>
      <c r="K18" s="14"/>
      <c r="L18" s="14"/>
      <c r="M18" s="14"/>
    </row>
    <row r="19" spans="1:13" x14ac:dyDescent="0.2">
      <c r="A19" s="14"/>
      <c r="B19" s="14"/>
      <c r="C19" s="14"/>
      <c r="D19" s="32"/>
      <c r="E19" s="14"/>
      <c r="F19" s="14"/>
      <c r="G19" s="14"/>
      <c r="H19" s="14"/>
      <c r="I19" s="14"/>
      <c r="J19" s="18" t="s">
        <v>35</v>
      </c>
      <c r="K19" s="19">
        <f>J18</f>
        <v>1</v>
      </c>
      <c r="L19" s="17">
        <v>0</v>
      </c>
      <c r="M19" s="19">
        <f>ROUND(K19*L19,2)</f>
        <v>0</v>
      </c>
    </row>
    <row r="20" spans="1:13" ht="1" customHeight="1" x14ac:dyDescent="0.2">
      <c r="A20" s="20"/>
      <c r="B20" s="20"/>
      <c r="C20" s="20"/>
      <c r="D20" s="33"/>
      <c r="E20" s="20"/>
      <c r="F20" s="20"/>
      <c r="G20" s="20"/>
      <c r="H20" s="20"/>
      <c r="I20" s="20"/>
      <c r="J20" s="20"/>
      <c r="K20" s="20"/>
      <c r="L20" s="20"/>
      <c r="M20" s="20"/>
    </row>
    <row r="21" spans="1:13" x14ac:dyDescent="0.2">
      <c r="A21" s="14"/>
      <c r="B21" s="14"/>
      <c r="C21" s="14"/>
      <c r="D21" s="32"/>
      <c r="E21" s="14"/>
      <c r="F21" s="14"/>
      <c r="G21" s="14"/>
      <c r="H21" s="14"/>
      <c r="I21" s="14"/>
      <c r="J21" s="18" t="s">
        <v>36</v>
      </c>
      <c r="K21" s="17">
        <v>1</v>
      </c>
      <c r="L21" s="19">
        <f>M6+M11+M16</f>
        <v>0</v>
      </c>
      <c r="M21" s="19">
        <f>ROUND(K21*L21,2)</f>
        <v>0</v>
      </c>
    </row>
    <row r="22" spans="1:13" ht="1" customHeight="1" x14ac:dyDescent="0.2">
      <c r="A22" s="20"/>
      <c r="B22" s="20"/>
      <c r="C22" s="20"/>
      <c r="D22" s="33"/>
      <c r="E22" s="20"/>
      <c r="F22" s="20"/>
      <c r="G22" s="20"/>
      <c r="H22" s="20"/>
      <c r="I22" s="20"/>
      <c r="J22" s="20"/>
      <c r="K22" s="20"/>
      <c r="L22" s="20"/>
      <c r="M22" s="20"/>
    </row>
    <row r="23" spans="1:13" x14ac:dyDescent="0.2">
      <c r="A23" s="9" t="s">
        <v>37</v>
      </c>
      <c r="B23" s="9" t="s">
        <v>14</v>
      </c>
      <c r="C23" s="9" t="s">
        <v>15</v>
      </c>
      <c r="D23" s="31" t="s">
        <v>38</v>
      </c>
      <c r="E23" s="10"/>
      <c r="F23" s="10"/>
      <c r="G23" s="10"/>
      <c r="H23" s="10"/>
      <c r="I23" s="10"/>
      <c r="J23" s="10"/>
      <c r="K23" s="11">
        <f>K29</f>
        <v>1</v>
      </c>
      <c r="L23" s="11">
        <f>L29</f>
        <v>0</v>
      </c>
      <c r="M23" s="11">
        <f>M29</f>
        <v>0</v>
      </c>
    </row>
    <row r="24" spans="1:13" x14ac:dyDescent="0.2">
      <c r="A24" s="12" t="s">
        <v>39</v>
      </c>
      <c r="B24" s="13" t="s">
        <v>20</v>
      </c>
      <c r="C24" s="13" t="s">
        <v>21</v>
      </c>
      <c r="D24" s="21" t="s">
        <v>40</v>
      </c>
      <c r="E24" s="14"/>
      <c r="F24" s="14"/>
      <c r="G24" s="14"/>
      <c r="H24" s="14"/>
      <c r="I24" s="14"/>
      <c r="J24" s="14"/>
      <c r="K24" s="15">
        <f>K27</f>
        <v>1</v>
      </c>
      <c r="L24" s="15">
        <f>L27</f>
        <v>0</v>
      </c>
      <c r="M24" s="15">
        <f>M27</f>
        <v>0</v>
      </c>
    </row>
    <row r="25" spans="1:13" ht="72" x14ac:dyDescent="0.2">
      <c r="A25" s="14"/>
      <c r="B25" s="14"/>
      <c r="C25" s="14"/>
      <c r="D25" s="21" t="s">
        <v>41</v>
      </c>
      <c r="E25" s="14"/>
      <c r="F25" s="14"/>
      <c r="G25" s="14"/>
      <c r="H25" s="14"/>
      <c r="I25" s="14"/>
      <c r="J25" s="14"/>
      <c r="K25" s="14"/>
      <c r="L25" s="14"/>
      <c r="M25" s="14"/>
    </row>
    <row r="26" spans="1:13" x14ac:dyDescent="0.2">
      <c r="A26" s="14"/>
      <c r="B26" s="14"/>
      <c r="C26" s="14"/>
      <c r="D26" s="32"/>
      <c r="E26" s="13" t="s">
        <v>42</v>
      </c>
      <c r="F26" s="16">
        <v>1</v>
      </c>
      <c r="G26" s="17">
        <v>0</v>
      </c>
      <c r="H26" s="17">
        <v>0</v>
      </c>
      <c r="I26" s="17">
        <v>0</v>
      </c>
      <c r="J26" s="15">
        <f>OR(F26&lt;&gt;0,G26&lt;&gt;0,H26&lt;&gt;0,I26&lt;&gt;0)*(F26 + (F26 = 0))*(G26 + (G26 = 0))*(H26 + (H26 = 0))*(I26 + (I26 = 0))</f>
        <v>1</v>
      </c>
      <c r="K26" s="14"/>
      <c r="L26" s="14"/>
      <c r="M26" s="14"/>
    </row>
    <row r="27" spans="1:13" x14ac:dyDescent="0.2">
      <c r="A27" s="14"/>
      <c r="B27" s="14"/>
      <c r="C27" s="14"/>
      <c r="D27" s="32"/>
      <c r="E27" s="14"/>
      <c r="F27" s="14"/>
      <c r="G27" s="14"/>
      <c r="H27" s="14"/>
      <c r="I27" s="14"/>
      <c r="J27" s="18" t="s">
        <v>43</v>
      </c>
      <c r="K27" s="19">
        <f>J26</f>
        <v>1</v>
      </c>
      <c r="L27" s="17">
        <v>0</v>
      </c>
      <c r="M27" s="19">
        <f>ROUND(K27*L27,2)</f>
        <v>0</v>
      </c>
    </row>
    <row r="28" spans="1:13" ht="1" customHeight="1" x14ac:dyDescent="0.2">
      <c r="A28" s="20"/>
      <c r="B28" s="20"/>
      <c r="C28" s="20"/>
      <c r="D28" s="33"/>
      <c r="E28" s="20"/>
      <c r="F28" s="20"/>
      <c r="G28" s="20"/>
      <c r="H28" s="20"/>
      <c r="I28" s="20"/>
      <c r="J28" s="20"/>
      <c r="K28" s="20"/>
      <c r="L28" s="20"/>
      <c r="M28" s="20"/>
    </row>
    <row r="29" spans="1:13" x14ac:dyDescent="0.2">
      <c r="A29" s="14"/>
      <c r="B29" s="14"/>
      <c r="C29" s="14"/>
      <c r="D29" s="32"/>
      <c r="E29" s="14"/>
      <c r="F29" s="14"/>
      <c r="G29" s="14"/>
      <c r="H29" s="14"/>
      <c r="I29" s="14"/>
      <c r="J29" s="18" t="s">
        <v>44</v>
      </c>
      <c r="K29" s="17">
        <v>1</v>
      </c>
      <c r="L29" s="19">
        <f>M24</f>
        <v>0</v>
      </c>
      <c r="M29" s="19">
        <f>ROUND(K29*L29,2)</f>
        <v>0</v>
      </c>
    </row>
    <row r="30" spans="1:13" ht="1" customHeight="1" x14ac:dyDescent="0.2">
      <c r="A30" s="20"/>
      <c r="B30" s="20"/>
      <c r="C30" s="20"/>
      <c r="D30" s="33"/>
      <c r="E30" s="20"/>
      <c r="F30" s="20"/>
      <c r="G30" s="20"/>
      <c r="H30" s="20"/>
      <c r="I30" s="20"/>
      <c r="J30" s="20"/>
      <c r="K30" s="20"/>
      <c r="L30" s="20"/>
      <c r="M30" s="20"/>
    </row>
    <row r="31" spans="1:13" x14ac:dyDescent="0.2">
      <c r="A31" s="9" t="s">
        <v>45</v>
      </c>
      <c r="B31" s="9" t="s">
        <v>14</v>
      </c>
      <c r="C31" s="9" t="s">
        <v>15</v>
      </c>
      <c r="D31" s="31" t="s">
        <v>46</v>
      </c>
      <c r="E31" s="10"/>
      <c r="F31" s="10"/>
      <c r="G31" s="10"/>
      <c r="H31" s="10"/>
      <c r="I31" s="10"/>
      <c r="J31" s="10"/>
      <c r="K31" s="11">
        <f>K44</f>
        <v>1</v>
      </c>
      <c r="L31" s="11">
        <f>L44</f>
        <v>0</v>
      </c>
      <c r="M31" s="11">
        <f>M44</f>
        <v>0</v>
      </c>
    </row>
    <row r="32" spans="1:13" ht="24" x14ac:dyDescent="0.2">
      <c r="A32" s="12" t="s">
        <v>47</v>
      </c>
      <c r="B32" s="13" t="s">
        <v>20</v>
      </c>
      <c r="C32" s="13" t="s">
        <v>48</v>
      </c>
      <c r="D32" s="21" t="s">
        <v>49</v>
      </c>
      <c r="E32" s="14"/>
      <c r="F32" s="14"/>
      <c r="G32" s="14"/>
      <c r="H32" s="14"/>
      <c r="I32" s="14"/>
      <c r="J32" s="14"/>
      <c r="K32" s="15">
        <f>K36</f>
        <v>109.07</v>
      </c>
      <c r="L32" s="15">
        <f>L36</f>
        <v>0</v>
      </c>
      <c r="M32" s="15">
        <f>M36</f>
        <v>0</v>
      </c>
    </row>
    <row r="33" spans="1:13" ht="204" x14ac:dyDescent="0.2">
      <c r="A33" s="14"/>
      <c r="B33" s="14"/>
      <c r="C33" s="14"/>
      <c r="D33" s="21" t="s">
        <v>50</v>
      </c>
      <c r="E33" s="14"/>
      <c r="F33" s="14"/>
      <c r="G33" s="14"/>
      <c r="H33" s="14"/>
      <c r="I33" s="14"/>
      <c r="J33" s="14"/>
      <c r="K33" s="14"/>
      <c r="L33" s="14"/>
      <c r="M33" s="14"/>
    </row>
    <row r="34" spans="1:13" x14ac:dyDescent="0.2">
      <c r="A34" s="14"/>
      <c r="B34" s="14"/>
      <c r="C34" s="14"/>
      <c r="D34" s="32"/>
      <c r="E34" s="13" t="s">
        <v>51</v>
      </c>
      <c r="F34" s="16">
        <v>1</v>
      </c>
      <c r="G34" s="17">
        <v>70.569999999999993</v>
      </c>
      <c r="H34" s="17">
        <v>0</v>
      </c>
      <c r="I34" s="17">
        <v>0</v>
      </c>
      <c r="J34" s="15">
        <f>OR(F34&lt;&gt;0,G34&lt;&gt;0,H34&lt;&gt;0,I34&lt;&gt;0)*(F34 + (F34 = 0))*(G34 + (G34 = 0))*(H34 + (H34 = 0))*(I34 + (I34 = 0))</f>
        <v>70.569999999999993</v>
      </c>
      <c r="K34" s="14"/>
      <c r="L34" s="14"/>
      <c r="M34" s="14"/>
    </row>
    <row r="35" spans="1:13" x14ac:dyDescent="0.2">
      <c r="A35" s="14"/>
      <c r="B35" s="14"/>
      <c r="C35" s="14"/>
      <c r="D35" s="32"/>
      <c r="E35" s="13" t="s">
        <v>52</v>
      </c>
      <c r="F35" s="16">
        <v>1</v>
      </c>
      <c r="G35" s="17">
        <v>38.5</v>
      </c>
      <c r="H35" s="17">
        <v>0</v>
      </c>
      <c r="I35" s="17">
        <v>0</v>
      </c>
      <c r="J35" s="15">
        <f>OR(F35&lt;&gt;0,G35&lt;&gt;0,H35&lt;&gt;0,I35&lt;&gt;0)*(F35 + (F35 = 0))*(G35 + (G35 = 0))*(H35 + (H35 = 0))*(I35 + (I35 = 0))</f>
        <v>38.5</v>
      </c>
      <c r="K35" s="14"/>
      <c r="L35" s="14"/>
      <c r="M35" s="14"/>
    </row>
    <row r="36" spans="1:13" x14ac:dyDescent="0.2">
      <c r="A36" s="14"/>
      <c r="B36" s="14"/>
      <c r="C36" s="14"/>
      <c r="D36" s="32"/>
      <c r="E36" s="14"/>
      <c r="F36" s="14"/>
      <c r="G36" s="14"/>
      <c r="H36" s="14"/>
      <c r="I36" s="14"/>
      <c r="J36" s="18" t="s">
        <v>53</v>
      </c>
      <c r="K36" s="19">
        <f>SUM(J34:J35)</f>
        <v>109.07</v>
      </c>
      <c r="L36" s="17">
        <v>0</v>
      </c>
      <c r="M36" s="19">
        <f>ROUND(K36*L36,2)</f>
        <v>0</v>
      </c>
    </row>
    <row r="37" spans="1:13" ht="1" customHeight="1" x14ac:dyDescent="0.2">
      <c r="A37" s="20"/>
      <c r="B37" s="20"/>
      <c r="C37" s="20"/>
      <c r="D37" s="33"/>
      <c r="E37" s="20"/>
      <c r="F37" s="20"/>
      <c r="G37" s="20"/>
      <c r="H37" s="20"/>
      <c r="I37" s="20"/>
      <c r="J37" s="20"/>
      <c r="K37" s="20"/>
      <c r="L37" s="20"/>
      <c r="M37" s="20"/>
    </row>
    <row r="38" spans="1:13" x14ac:dyDescent="0.2">
      <c r="A38" s="12" t="s">
        <v>54</v>
      </c>
      <c r="B38" s="13" t="s">
        <v>20</v>
      </c>
      <c r="C38" s="13" t="s">
        <v>55</v>
      </c>
      <c r="D38" s="21" t="s">
        <v>56</v>
      </c>
      <c r="E38" s="14"/>
      <c r="F38" s="14"/>
      <c r="G38" s="14"/>
      <c r="H38" s="14"/>
      <c r="I38" s="14"/>
      <c r="J38" s="14"/>
      <c r="K38" s="15">
        <f>K42</f>
        <v>2</v>
      </c>
      <c r="L38" s="15">
        <f>L42</f>
        <v>0</v>
      </c>
      <c r="M38" s="15">
        <f>M42</f>
        <v>0</v>
      </c>
    </row>
    <row r="39" spans="1:13" ht="48" x14ac:dyDescent="0.2">
      <c r="A39" s="14"/>
      <c r="B39" s="14"/>
      <c r="C39" s="14"/>
      <c r="D39" s="21" t="s">
        <v>57</v>
      </c>
      <c r="E39" s="14"/>
      <c r="F39" s="14"/>
      <c r="G39" s="14"/>
      <c r="H39" s="14"/>
      <c r="I39" s="14"/>
      <c r="J39" s="14"/>
      <c r="K39" s="14"/>
      <c r="L39" s="14"/>
      <c r="M39" s="14"/>
    </row>
    <row r="40" spans="1:13" x14ac:dyDescent="0.2">
      <c r="A40" s="14"/>
      <c r="B40" s="14"/>
      <c r="C40" s="14"/>
      <c r="D40" s="32"/>
      <c r="E40" s="13" t="s">
        <v>58</v>
      </c>
      <c r="F40" s="16">
        <v>1</v>
      </c>
      <c r="G40" s="17">
        <v>0</v>
      </c>
      <c r="H40" s="17">
        <v>0</v>
      </c>
      <c r="I40" s="17">
        <v>0</v>
      </c>
      <c r="J40" s="15">
        <f>OR(F40&lt;&gt;0,G40&lt;&gt;0,H40&lt;&gt;0,I40&lt;&gt;0)*(F40 + (F40 = 0))*(G40 + (G40 = 0))*(H40 + (H40 = 0))*(I40 + (I40 = 0))</f>
        <v>1</v>
      </c>
      <c r="K40" s="14"/>
      <c r="L40" s="14"/>
      <c r="M40" s="14"/>
    </row>
    <row r="41" spans="1:13" x14ac:dyDescent="0.2">
      <c r="A41" s="14"/>
      <c r="B41" s="14"/>
      <c r="C41" s="14"/>
      <c r="D41" s="32"/>
      <c r="E41" s="13" t="s">
        <v>59</v>
      </c>
      <c r="F41" s="16">
        <v>1</v>
      </c>
      <c r="G41" s="17">
        <v>0</v>
      </c>
      <c r="H41" s="17">
        <v>0</v>
      </c>
      <c r="I41" s="17">
        <v>0</v>
      </c>
      <c r="J41" s="15">
        <f>OR(F41&lt;&gt;0,G41&lt;&gt;0,H41&lt;&gt;0,I41&lt;&gt;0)*(F41 + (F41 = 0))*(G41 + (G41 = 0))*(H41 + (H41 = 0))*(I41 + (I41 = 0))</f>
        <v>1</v>
      </c>
      <c r="K41" s="14"/>
      <c r="L41" s="14"/>
      <c r="M41" s="14"/>
    </row>
    <row r="42" spans="1:13" x14ac:dyDescent="0.2">
      <c r="A42" s="14"/>
      <c r="B42" s="14"/>
      <c r="C42" s="14"/>
      <c r="D42" s="32"/>
      <c r="E42" s="14"/>
      <c r="F42" s="14"/>
      <c r="G42" s="14"/>
      <c r="H42" s="14"/>
      <c r="I42" s="14"/>
      <c r="J42" s="18" t="s">
        <v>60</v>
      </c>
      <c r="K42" s="19">
        <f>SUM(J40:J41)</f>
        <v>2</v>
      </c>
      <c r="L42" s="17">
        <v>0</v>
      </c>
      <c r="M42" s="19">
        <f>ROUND(K42*L42,2)</f>
        <v>0</v>
      </c>
    </row>
    <row r="43" spans="1:13" ht="1" customHeight="1" x14ac:dyDescent="0.2">
      <c r="A43" s="20"/>
      <c r="B43" s="20"/>
      <c r="C43" s="20"/>
      <c r="D43" s="33"/>
      <c r="E43" s="20"/>
      <c r="F43" s="20"/>
      <c r="G43" s="20"/>
      <c r="H43" s="20"/>
      <c r="I43" s="20"/>
      <c r="J43" s="20"/>
      <c r="K43" s="20"/>
      <c r="L43" s="20"/>
      <c r="M43" s="20"/>
    </row>
    <row r="44" spans="1:13" x14ac:dyDescent="0.2">
      <c r="A44" s="14"/>
      <c r="B44" s="14"/>
      <c r="C44" s="14"/>
      <c r="D44" s="32"/>
      <c r="E44" s="14"/>
      <c r="F44" s="14"/>
      <c r="G44" s="14"/>
      <c r="H44" s="14"/>
      <c r="I44" s="14"/>
      <c r="J44" s="18" t="s">
        <v>61</v>
      </c>
      <c r="K44" s="17">
        <v>1</v>
      </c>
      <c r="L44" s="19">
        <f>M32+M38</f>
        <v>0</v>
      </c>
      <c r="M44" s="19">
        <f>ROUND(K44*L44,2)</f>
        <v>0</v>
      </c>
    </row>
    <row r="45" spans="1:13" ht="1" customHeight="1" x14ac:dyDescent="0.2">
      <c r="A45" s="20"/>
      <c r="B45" s="20"/>
      <c r="C45" s="20"/>
      <c r="D45" s="33"/>
      <c r="E45" s="20"/>
      <c r="F45" s="20"/>
      <c r="G45" s="20"/>
      <c r="H45" s="20"/>
      <c r="I45" s="20"/>
      <c r="J45" s="20"/>
      <c r="K45" s="20"/>
      <c r="L45" s="20"/>
      <c r="M45" s="20"/>
    </row>
    <row r="46" spans="1:13" x14ac:dyDescent="0.2">
      <c r="A46" s="9" t="s">
        <v>62</v>
      </c>
      <c r="B46" s="9" t="s">
        <v>14</v>
      </c>
      <c r="C46" s="9" t="s">
        <v>15</v>
      </c>
      <c r="D46" s="31" t="s">
        <v>63</v>
      </c>
      <c r="E46" s="10"/>
      <c r="F46" s="10"/>
      <c r="G46" s="10"/>
      <c r="H46" s="10"/>
      <c r="I46" s="10"/>
      <c r="J46" s="10"/>
      <c r="K46" s="11">
        <f>K52</f>
        <v>1</v>
      </c>
      <c r="L46" s="11">
        <f>L52</f>
        <v>0</v>
      </c>
      <c r="M46" s="11">
        <f>M52</f>
        <v>0</v>
      </c>
    </row>
    <row r="47" spans="1:13" x14ac:dyDescent="0.2">
      <c r="A47" s="12" t="s">
        <v>64</v>
      </c>
      <c r="B47" s="13" t="s">
        <v>20</v>
      </c>
      <c r="C47" s="13" t="s">
        <v>65</v>
      </c>
      <c r="D47" s="21" t="s">
        <v>66</v>
      </c>
      <c r="E47" s="14"/>
      <c r="F47" s="14"/>
      <c r="G47" s="14"/>
      <c r="H47" s="14"/>
      <c r="I47" s="14"/>
      <c r="J47" s="14"/>
      <c r="K47" s="15">
        <f>K50</f>
        <v>1</v>
      </c>
      <c r="L47" s="15">
        <f>L50</f>
        <v>0</v>
      </c>
      <c r="M47" s="15">
        <f>M50</f>
        <v>0</v>
      </c>
    </row>
    <row r="48" spans="1:13" ht="192" x14ac:dyDescent="0.2">
      <c r="A48" s="14"/>
      <c r="B48" s="14"/>
      <c r="C48" s="14"/>
      <c r="D48" s="21" t="s">
        <v>67</v>
      </c>
      <c r="E48" s="14"/>
      <c r="F48" s="14"/>
      <c r="G48" s="14"/>
      <c r="H48" s="14"/>
      <c r="I48" s="14"/>
      <c r="J48" s="14"/>
      <c r="K48" s="14"/>
      <c r="L48" s="14"/>
      <c r="M48" s="14"/>
    </row>
    <row r="49" spans="1:13" x14ac:dyDescent="0.2">
      <c r="A49" s="14"/>
      <c r="B49" s="14"/>
      <c r="C49" s="14"/>
      <c r="D49" s="32"/>
      <c r="E49" s="13" t="s">
        <v>68</v>
      </c>
      <c r="F49" s="16">
        <v>1</v>
      </c>
      <c r="G49" s="17">
        <v>0</v>
      </c>
      <c r="H49" s="17">
        <v>0</v>
      </c>
      <c r="I49" s="17">
        <v>0</v>
      </c>
      <c r="J49" s="15">
        <f>OR(F49&lt;&gt;0,G49&lt;&gt;0,H49&lt;&gt;0,I49&lt;&gt;0)*(F49 + (F49 = 0))*(G49 + (G49 = 0))*(H49 + (H49 = 0))*(I49 + (I49 = 0))</f>
        <v>1</v>
      </c>
      <c r="K49" s="14"/>
      <c r="L49" s="14"/>
      <c r="M49" s="14"/>
    </row>
    <row r="50" spans="1:13" x14ac:dyDescent="0.2">
      <c r="A50" s="14"/>
      <c r="B50" s="14"/>
      <c r="C50" s="14"/>
      <c r="D50" s="32"/>
      <c r="E50" s="14"/>
      <c r="F50" s="14"/>
      <c r="G50" s="14"/>
      <c r="H50" s="14"/>
      <c r="I50" s="14"/>
      <c r="J50" s="18" t="s">
        <v>69</v>
      </c>
      <c r="K50" s="19">
        <f>J49</f>
        <v>1</v>
      </c>
      <c r="L50" s="17">
        <v>0</v>
      </c>
      <c r="M50" s="19">
        <f>ROUND(K50*L50,2)</f>
        <v>0</v>
      </c>
    </row>
    <row r="51" spans="1:13" ht="1" customHeight="1" x14ac:dyDescent="0.2">
      <c r="A51" s="20"/>
      <c r="B51" s="20"/>
      <c r="C51" s="20"/>
      <c r="D51" s="33"/>
      <c r="E51" s="20"/>
      <c r="F51" s="20"/>
      <c r="G51" s="20"/>
      <c r="H51" s="20"/>
      <c r="I51" s="20"/>
      <c r="J51" s="20"/>
      <c r="K51" s="20"/>
      <c r="L51" s="20"/>
      <c r="M51" s="20"/>
    </row>
    <row r="52" spans="1:13" x14ac:dyDescent="0.2">
      <c r="A52" s="14"/>
      <c r="B52" s="14"/>
      <c r="C52" s="14"/>
      <c r="D52" s="32"/>
      <c r="E52" s="14"/>
      <c r="F52" s="14"/>
      <c r="G52" s="14"/>
      <c r="H52" s="14"/>
      <c r="I52" s="14"/>
      <c r="J52" s="18" t="s">
        <v>70</v>
      </c>
      <c r="K52" s="17">
        <v>1</v>
      </c>
      <c r="L52" s="19">
        <f>M47</f>
        <v>0</v>
      </c>
      <c r="M52" s="19">
        <f>ROUND(K52*L52,2)</f>
        <v>0</v>
      </c>
    </row>
    <row r="53" spans="1:13" ht="1" customHeight="1" x14ac:dyDescent="0.2">
      <c r="A53" s="20"/>
      <c r="B53" s="20"/>
      <c r="C53" s="20"/>
      <c r="D53" s="33"/>
      <c r="E53" s="20"/>
      <c r="F53" s="20"/>
      <c r="G53" s="20"/>
      <c r="H53" s="20"/>
      <c r="I53" s="20"/>
      <c r="J53" s="20"/>
      <c r="K53" s="20"/>
      <c r="L53" s="20"/>
      <c r="M53" s="20"/>
    </row>
    <row r="54" spans="1:13" x14ac:dyDescent="0.2">
      <c r="A54" s="9" t="s">
        <v>71</v>
      </c>
      <c r="B54" s="9" t="s">
        <v>14</v>
      </c>
      <c r="C54" s="9" t="s">
        <v>15</v>
      </c>
      <c r="D54" s="31" t="s">
        <v>72</v>
      </c>
      <c r="E54" s="10"/>
      <c r="F54" s="10"/>
      <c r="G54" s="10"/>
      <c r="H54" s="10"/>
      <c r="I54" s="10"/>
      <c r="J54" s="10"/>
      <c r="K54" s="11">
        <f>K60</f>
        <v>1</v>
      </c>
      <c r="L54" s="11">
        <f>L60</f>
        <v>0</v>
      </c>
      <c r="M54" s="11">
        <f>M60</f>
        <v>0</v>
      </c>
    </row>
    <row r="55" spans="1:13" x14ac:dyDescent="0.2">
      <c r="A55" s="12" t="s">
        <v>73</v>
      </c>
      <c r="B55" s="13" t="s">
        <v>20</v>
      </c>
      <c r="C55" s="13" t="s">
        <v>21</v>
      </c>
      <c r="D55" s="21" t="s">
        <v>74</v>
      </c>
      <c r="E55" s="14"/>
      <c r="F55" s="14"/>
      <c r="G55" s="14"/>
      <c r="H55" s="14"/>
      <c r="I55" s="14"/>
      <c r="J55" s="14"/>
      <c r="K55" s="15">
        <f>K58</f>
        <v>1</v>
      </c>
      <c r="L55" s="15">
        <f>L58</f>
        <v>0</v>
      </c>
      <c r="M55" s="15">
        <f>M58</f>
        <v>0</v>
      </c>
    </row>
    <row r="56" spans="1:13" ht="36" x14ac:dyDescent="0.2">
      <c r="A56" s="14"/>
      <c r="B56" s="14"/>
      <c r="C56" s="14"/>
      <c r="D56" s="21" t="s">
        <v>75</v>
      </c>
      <c r="E56" s="14"/>
      <c r="F56" s="14"/>
      <c r="G56" s="14"/>
      <c r="H56" s="14"/>
      <c r="I56" s="14"/>
      <c r="J56" s="14"/>
      <c r="K56" s="14"/>
      <c r="L56" s="14"/>
      <c r="M56" s="14"/>
    </row>
    <row r="57" spans="1:13" x14ac:dyDescent="0.2">
      <c r="A57" s="14"/>
      <c r="B57" s="14"/>
      <c r="C57" s="14"/>
      <c r="D57" s="32"/>
      <c r="E57" s="13" t="s">
        <v>76</v>
      </c>
      <c r="F57" s="16">
        <v>1</v>
      </c>
      <c r="G57" s="17">
        <v>0</v>
      </c>
      <c r="H57" s="17">
        <v>0</v>
      </c>
      <c r="I57" s="17">
        <v>0</v>
      </c>
      <c r="J57" s="15">
        <f>OR(F57&lt;&gt;0,G57&lt;&gt;0,H57&lt;&gt;0,I57&lt;&gt;0)*(F57 + (F57 = 0))*(G57 + (G57 = 0))*(H57 + (H57 = 0))*(I57 + (I57 = 0))</f>
        <v>1</v>
      </c>
      <c r="K57" s="14"/>
      <c r="L57" s="14"/>
      <c r="M57" s="14"/>
    </row>
    <row r="58" spans="1:13" x14ac:dyDescent="0.2">
      <c r="A58" s="14"/>
      <c r="B58" s="14"/>
      <c r="C58" s="14"/>
      <c r="D58" s="32"/>
      <c r="E58" s="14"/>
      <c r="F58" s="14"/>
      <c r="G58" s="14"/>
      <c r="H58" s="14"/>
      <c r="I58" s="14"/>
      <c r="J58" s="18" t="s">
        <v>77</v>
      </c>
      <c r="K58" s="19">
        <f>J57</f>
        <v>1</v>
      </c>
      <c r="L58" s="17">
        <v>0</v>
      </c>
      <c r="M58" s="19">
        <f>ROUND(K58*L58,2)</f>
        <v>0</v>
      </c>
    </row>
    <row r="59" spans="1:13" ht="1" customHeight="1" x14ac:dyDescent="0.2">
      <c r="A59" s="20"/>
      <c r="B59" s="20"/>
      <c r="C59" s="20"/>
      <c r="D59" s="33"/>
      <c r="E59" s="20"/>
      <c r="F59" s="20"/>
      <c r="G59" s="20"/>
      <c r="H59" s="20"/>
      <c r="I59" s="20"/>
      <c r="J59" s="20"/>
      <c r="K59" s="20"/>
      <c r="L59" s="20"/>
      <c r="M59" s="20"/>
    </row>
    <row r="60" spans="1:13" x14ac:dyDescent="0.2">
      <c r="A60" s="14"/>
      <c r="B60" s="14"/>
      <c r="C60" s="14"/>
      <c r="D60" s="32"/>
      <c r="E60" s="14"/>
      <c r="F60" s="14"/>
      <c r="G60" s="14"/>
      <c r="H60" s="14"/>
      <c r="I60" s="14"/>
      <c r="J60" s="18" t="s">
        <v>78</v>
      </c>
      <c r="K60" s="17">
        <v>1</v>
      </c>
      <c r="L60" s="19">
        <f>M55</f>
        <v>0</v>
      </c>
      <c r="M60" s="19">
        <f>ROUND(K60*L60,2)</f>
        <v>0</v>
      </c>
    </row>
    <row r="61" spans="1:13" ht="1" customHeight="1" x14ac:dyDescent="0.2">
      <c r="A61" s="20"/>
      <c r="B61" s="20"/>
      <c r="C61" s="20"/>
      <c r="D61" s="33"/>
      <c r="E61" s="20"/>
      <c r="F61" s="20"/>
      <c r="G61" s="20"/>
      <c r="H61" s="20"/>
      <c r="I61" s="20"/>
      <c r="J61" s="20"/>
      <c r="K61" s="20"/>
      <c r="L61" s="20"/>
      <c r="M61" s="20"/>
    </row>
    <row r="62" spans="1:13" x14ac:dyDescent="0.2">
      <c r="A62" s="14"/>
      <c r="B62" s="14"/>
      <c r="C62" s="14"/>
      <c r="D62" s="32"/>
      <c r="E62" s="14"/>
      <c r="F62" s="14"/>
      <c r="G62" s="14"/>
      <c r="H62" s="14"/>
      <c r="I62" s="14"/>
      <c r="J62" s="18" t="s">
        <v>79</v>
      </c>
      <c r="K62" s="22">
        <v>1</v>
      </c>
      <c r="L62" s="19">
        <f>M5+M23+M31+M46+M54</f>
        <v>0</v>
      </c>
      <c r="M62" s="19">
        <f>ROUND(K62*L62,2)</f>
        <v>0</v>
      </c>
    </row>
    <row r="63" spans="1:13" ht="1" customHeight="1" x14ac:dyDescent="0.2">
      <c r="A63" s="20"/>
      <c r="B63" s="20"/>
      <c r="C63" s="20"/>
      <c r="D63" s="33"/>
      <c r="E63" s="20"/>
      <c r="F63" s="20"/>
      <c r="G63" s="20"/>
      <c r="H63" s="20"/>
      <c r="I63" s="20"/>
      <c r="J63" s="20"/>
      <c r="K63" s="20"/>
      <c r="L63" s="20"/>
      <c r="M63" s="20"/>
    </row>
    <row r="64" spans="1:13" x14ac:dyDescent="0.2">
      <c r="A64" s="5" t="s">
        <v>80</v>
      </c>
      <c r="B64" s="5" t="s">
        <v>14</v>
      </c>
      <c r="C64" s="5" t="s">
        <v>15</v>
      </c>
      <c r="D64" s="30" t="s">
        <v>81</v>
      </c>
      <c r="E64" s="6"/>
      <c r="F64" s="6"/>
      <c r="G64" s="6"/>
      <c r="H64" s="6"/>
      <c r="I64" s="6"/>
      <c r="J64" s="6"/>
      <c r="K64" s="7">
        <f>K119</f>
        <v>1</v>
      </c>
      <c r="L64" s="8">
        <f>L119</f>
        <v>0</v>
      </c>
      <c r="M64" s="8">
        <f>M119</f>
        <v>0</v>
      </c>
    </row>
    <row r="65" spans="1:13" x14ac:dyDescent="0.2">
      <c r="A65" s="9" t="s">
        <v>82</v>
      </c>
      <c r="B65" s="9" t="s">
        <v>14</v>
      </c>
      <c r="C65" s="9" t="s">
        <v>15</v>
      </c>
      <c r="D65" s="31" t="s">
        <v>83</v>
      </c>
      <c r="E65" s="10"/>
      <c r="F65" s="10"/>
      <c r="G65" s="10"/>
      <c r="H65" s="10"/>
      <c r="I65" s="10"/>
      <c r="J65" s="10"/>
      <c r="K65" s="11">
        <f>K82</f>
        <v>1</v>
      </c>
      <c r="L65" s="11">
        <f>L82</f>
        <v>0</v>
      </c>
      <c r="M65" s="11">
        <f>M82</f>
        <v>0</v>
      </c>
    </row>
    <row r="66" spans="1:13" x14ac:dyDescent="0.2">
      <c r="A66" s="23" t="s">
        <v>84</v>
      </c>
      <c r="B66" s="23" t="s">
        <v>14</v>
      </c>
      <c r="C66" s="23" t="s">
        <v>15</v>
      </c>
      <c r="D66" s="34" t="s">
        <v>85</v>
      </c>
      <c r="E66" s="24"/>
      <c r="F66" s="24"/>
      <c r="G66" s="24"/>
      <c r="H66" s="24"/>
      <c r="I66" s="24"/>
      <c r="J66" s="24"/>
      <c r="K66" s="25">
        <f>K72</f>
        <v>1</v>
      </c>
      <c r="L66" s="25">
        <f>L72</f>
        <v>0</v>
      </c>
      <c r="M66" s="25">
        <f>M72</f>
        <v>0</v>
      </c>
    </row>
    <row r="67" spans="1:13" ht="24" x14ac:dyDescent="0.2">
      <c r="A67" s="12" t="s">
        <v>86</v>
      </c>
      <c r="B67" s="13" t="s">
        <v>20</v>
      </c>
      <c r="C67" s="13" t="s">
        <v>87</v>
      </c>
      <c r="D67" s="21" t="s">
        <v>88</v>
      </c>
      <c r="E67" s="14"/>
      <c r="F67" s="14"/>
      <c r="G67" s="14"/>
      <c r="H67" s="14"/>
      <c r="I67" s="14"/>
      <c r="J67" s="14"/>
      <c r="K67" s="15">
        <f>K70</f>
        <v>0.1</v>
      </c>
      <c r="L67" s="15">
        <f>L70</f>
        <v>0</v>
      </c>
      <c r="M67" s="15">
        <f>M70</f>
        <v>0</v>
      </c>
    </row>
    <row r="68" spans="1:13" ht="96" x14ac:dyDescent="0.2">
      <c r="A68" s="14"/>
      <c r="B68" s="14"/>
      <c r="C68" s="14"/>
      <c r="D68" s="21" t="s">
        <v>89</v>
      </c>
      <c r="E68" s="14"/>
      <c r="F68" s="14"/>
      <c r="G68" s="14"/>
      <c r="H68" s="14"/>
      <c r="I68" s="14"/>
      <c r="J68" s="14"/>
      <c r="K68" s="14"/>
      <c r="L68" s="14"/>
      <c r="M68" s="14"/>
    </row>
    <row r="69" spans="1:13" x14ac:dyDescent="0.2">
      <c r="A69" s="14"/>
      <c r="B69" s="14"/>
      <c r="C69" s="14"/>
      <c r="D69" s="32"/>
      <c r="E69" s="13" t="s">
        <v>90</v>
      </c>
      <c r="F69" s="16">
        <v>1</v>
      </c>
      <c r="G69" s="17">
        <v>0</v>
      </c>
      <c r="H69" s="17">
        <v>0</v>
      </c>
      <c r="I69" s="17">
        <v>0.1</v>
      </c>
      <c r="J69" s="15">
        <f>OR(F69&lt;&gt;0,G69&lt;&gt;0,H69&lt;&gt;0,I69&lt;&gt;0)*(F69 + (F69 = 0))*(G69 + (G69 = 0))*(H69 + (H69 = 0))*(I69 + (I69 = 0))</f>
        <v>0.1</v>
      </c>
      <c r="K69" s="14"/>
      <c r="L69" s="14"/>
      <c r="M69" s="14"/>
    </row>
    <row r="70" spans="1:13" x14ac:dyDescent="0.2">
      <c r="A70" s="14"/>
      <c r="B70" s="14"/>
      <c r="C70" s="14"/>
      <c r="D70" s="32"/>
      <c r="E70" s="14"/>
      <c r="F70" s="14"/>
      <c r="G70" s="14"/>
      <c r="H70" s="14"/>
      <c r="I70" s="14"/>
      <c r="J70" s="18" t="s">
        <v>91</v>
      </c>
      <c r="K70" s="19">
        <f>J69</f>
        <v>0.1</v>
      </c>
      <c r="L70" s="17">
        <v>0</v>
      </c>
      <c r="M70" s="19">
        <f>ROUND(K70*L70,2)</f>
        <v>0</v>
      </c>
    </row>
    <row r="71" spans="1:13" ht="1" customHeight="1" x14ac:dyDescent="0.2">
      <c r="A71" s="20"/>
      <c r="B71" s="20"/>
      <c r="C71" s="20"/>
      <c r="D71" s="33"/>
      <c r="E71" s="20"/>
      <c r="F71" s="20"/>
      <c r="G71" s="20"/>
      <c r="H71" s="20"/>
      <c r="I71" s="20"/>
      <c r="J71" s="20"/>
      <c r="K71" s="20"/>
      <c r="L71" s="20"/>
      <c r="M71" s="20"/>
    </row>
    <row r="72" spans="1:13" x14ac:dyDescent="0.2">
      <c r="A72" s="14"/>
      <c r="B72" s="14"/>
      <c r="C72" s="14"/>
      <c r="D72" s="32"/>
      <c r="E72" s="14"/>
      <c r="F72" s="14"/>
      <c r="G72" s="14"/>
      <c r="H72" s="14"/>
      <c r="I72" s="14"/>
      <c r="J72" s="18" t="s">
        <v>92</v>
      </c>
      <c r="K72" s="17">
        <v>1</v>
      </c>
      <c r="L72" s="19">
        <f>M67</f>
        <v>0</v>
      </c>
      <c r="M72" s="19">
        <f>ROUND(K72*L72,2)</f>
        <v>0</v>
      </c>
    </row>
    <row r="73" spans="1:13" ht="1" customHeight="1" x14ac:dyDescent="0.2">
      <c r="A73" s="20"/>
      <c r="B73" s="20"/>
      <c r="C73" s="20"/>
      <c r="D73" s="33"/>
      <c r="E73" s="20"/>
      <c r="F73" s="20"/>
      <c r="G73" s="20"/>
      <c r="H73" s="20"/>
      <c r="I73" s="20"/>
      <c r="J73" s="20"/>
      <c r="K73" s="20"/>
      <c r="L73" s="20"/>
      <c r="M73" s="20"/>
    </row>
    <row r="74" spans="1:13" ht="24" x14ac:dyDescent="0.2">
      <c r="A74" s="23" t="s">
        <v>93</v>
      </c>
      <c r="B74" s="23" t="s">
        <v>14</v>
      </c>
      <c r="C74" s="23" t="s">
        <v>15</v>
      </c>
      <c r="D74" s="34" t="s">
        <v>94</v>
      </c>
      <c r="E74" s="24"/>
      <c r="F74" s="24"/>
      <c r="G74" s="24"/>
      <c r="H74" s="24"/>
      <c r="I74" s="24"/>
      <c r="J74" s="24"/>
      <c r="K74" s="25">
        <f>K80</f>
        <v>1</v>
      </c>
      <c r="L74" s="25">
        <f>L80</f>
        <v>0</v>
      </c>
      <c r="M74" s="25">
        <f>M80</f>
        <v>0</v>
      </c>
    </row>
    <row r="75" spans="1:13" x14ac:dyDescent="0.2">
      <c r="A75" s="12" t="s">
        <v>95</v>
      </c>
      <c r="B75" s="13" t="s">
        <v>20</v>
      </c>
      <c r="C75" s="13" t="s">
        <v>87</v>
      </c>
      <c r="D75" s="21" t="s">
        <v>96</v>
      </c>
      <c r="E75" s="14"/>
      <c r="F75" s="14"/>
      <c r="G75" s="14"/>
      <c r="H75" s="14"/>
      <c r="I75" s="14"/>
      <c r="J75" s="14"/>
      <c r="K75" s="15">
        <f>K78</f>
        <v>0.6</v>
      </c>
      <c r="L75" s="15">
        <f>L78</f>
        <v>0</v>
      </c>
      <c r="M75" s="15">
        <f>M78</f>
        <v>0</v>
      </c>
    </row>
    <row r="76" spans="1:13" ht="144" x14ac:dyDescent="0.2">
      <c r="A76" s="14"/>
      <c r="B76" s="14"/>
      <c r="C76" s="14"/>
      <c r="D76" s="21" t="s">
        <v>97</v>
      </c>
      <c r="E76" s="14"/>
      <c r="F76" s="14"/>
      <c r="G76" s="14"/>
      <c r="H76" s="14"/>
      <c r="I76" s="14"/>
      <c r="J76" s="14"/>
      <c r="K76" s="14"/>
      <c r="L76" s="14"/>
      <c r="M76" s="14"/>
    </row>
    <row r="77" spans="1:13" x14ac:dyDescent="0.2">
      <c r="A77" s="14"/>
      <c r="B77" s="14"/>
      <c r="C77" s="14"/>
      <c r="D77" s="32"/>
      <c r="E77" s="13" t="s">
        <v>98</v>
      </c>
      <c r="F77" s="16">
        <v>1</v>
      </c>
      <c r="G77" s="17">
        <v>0</v>
      </c>
      <c r="H77" s="17">
        <v>0</v>
      </c>
      <c r="I77" s="17">
        <v>0.6</v>
      </c>
      <c r="J77" s="15">
        <f>OR(F77&lt;&gt;0,G77&lt;&gt;0,H77&lt;&gt;0,I77&lt;&gt;0)*(F77 + (F77 = 0))*(G77 + (G77 = 0))*(H77 + (H77 = 0))*(I77 + (I77 = 0))</f>
        <v>0.6</v>
      </c>
      <c r="K77" s="14"/>
      <c r="L77" s="14"/>
      <c r="M77" s="14"/>
    </row>
    <row r="78" spans="1:13" x14ac:dyDescent="0.2">
      <c r="A78" s="14"/>
      <c r="B78" s="14"/>
      <c r="C78" s="14"/>
      <c r="D78" s="32"/>
      <c r="E78" s="14"/>
      <c r="F78" s="14"/>
      <c r="G78" s="14"/>
      <c r="H78" s="14"/>
      <c r="I78" s="14"/>
      <c r="J78" s="18" t="s">
        <v>99</v>
      </c>
      <c r="K78" s="19">
        <f>J77</f>
        <v>0.6</v>
      </c>
      <c r="L78" s="17">
        <v>0</v>
      </c>
      <c r="M78" s="19">
        <f>ROUND(K78*L78,2)</f>
        <v>0</v>
      </c>
    </row>
    <row r="79" spans="1:13" ht="1" customHeight="1" x14ac:dyDescent="0.2">
      <c r="A79" s="20"/>
      <c r="B79" s="20"/>
      <c r="C79" s="20"/>
      <c r="D79" s="33"/>
      <c r="E79" s="20"/>
      <c r="F79" s="20"/>
      <c r="G79" s="20"/>
      <c r="H79" s="20"/>
      <c r="I79" s="20"/>
      <c r="J79" s="20"/>
      <c r="K79" s="20"/>
      <c r="L79" s="20"/>
      <c r="M79" s="20"/>
    </row>
    <row r="80" spans="1:13" x14ac:dyDescent="0.2">
      <c r="A80" s="14"/>
      <c r="B80" s="14"/>
      <c r="C80" s="14"/>
      <c r="D80" s="32"/>
      <c r="E80" s="14"/>
      <c r="F80" s="14"/>
      <c r="G80" s="14"/>
      <c r="H80" s="14"/>
      <c r="I80" s="14"/>
      <c r="J80" s="18" t="s">
        <v>100</v>
      </c>
      <c r="K80" s="17">
        <v>1</v>
      </c>
      <c r="L80" s="19">
        <f>M75</f>
        <v>0</v>
      </c>
      <c r="M80" s="19">
        <f>ROUND(K80*L80,2)</f>
        <v>0</v>
      </c>
    </row>
    <row r="81" spans="1:13" ht="1" customHeight="1" x14ac:dyDescent="0.2">
      <c r="A81" s="20"/>
      <c r="B81" s="20"/>
      <c r="C81" s="20"/>
      <c r="D81" s="33"/>
      <c r="E81" s="20"/>
      <c r="F81" s="20"/>
      <c r="G81" s="20"/>
      <c r="H81" s="20"/>
      <c r="I81" s="20"/>
      <c r="J81" s="20"/>
      <c r="K81" s="20"/>
      <c r="L81" s="20"/>
      <c r="M81" s="20"/>
    </row>
    <row r="82" spans="1:13" x14ac:dyDescent="0.2">
      <c r="A82" s="14"/>
      <c r="B82" s="14"/>
      <c r="C82" s="14"/>
      <c r="D82" s="32"/>
      <c r="E82" s="14"/>
      <c r="F82" s="14"/>
      <c r="G82" s="14"/>
      <c r="H82" s="14"/>
      <c r="I82" s="14"/>
      <c r="J82" s="18" t="s">
        <v>101</v>
      </c>
      <c r="K82" s="17">
        <v>1</v>
      </c>
      <c r="L82" s="19">
        <f>M66+M74</f>
        <v>0</v>
      </c>
      <c r="M82" s="19">
        <f>ROUND(K82*L82,2)</f>
        <v>0</v>
      </c>
    </row>
    <row r="83" spans="1:13" ht="1" customHeight="1" x14ac:dyDescent="0.2">
      <c r="A83" s="20"/>
      <c r="B83" s="20"/>
      <c r="C83" s="20"/>
      <c r="D83" s="33"/>
      <c r="E83" s="20"/>
      <c r="F83" s="20"/>
      <c r="G83" s="20"/>
      <c r="H83" s="20"/>
      <c r="I83" s="20"/>
      <c r="J83" s="20"/>
      <c r="K83" s="20"/>
      <c r="L83" s="20"/>
      <c r="M83" s="20"/>
    </row>
    <row r="84" spans="1:13" x14ac:dyDescent="0.2">
      <c r="A84" s="9" t="s">
        <v>102</v>
      </c>
      <c r="B84" s="9" t="s">
        <v>14</v>
      </c>
      <c r="C84" s="9" t="s">
        <v>15</v>
      </c>
      <c r="D84" s="31" t="s">
        <v>103</v>
      </c>
      <c r="E84" s="10"/>
      <c r="F84" s="10"/>
      <c r="G84" s="10"/>
      <c r="H84" s="10"/>
      <c r="I84" s="10"/>
      <c r="J84" s="10"/>
      <c r="K84" s="11">
        <f>K94</f>
        <v>1</v>
      </c>
      <c r="L84" s="11">
        <f>L94</f>
        <v>0</v>
      </c>
      <c r="M84" s="11">
        <f>M94</f>
        <v>0</v>
      </c>
    </row>
    <row r="85" spans="1:13" x14ac:dyDescent="0.2">
      <c r="A85" s="12" t="s">
        <v>104</v>
      </c>
      <c r="B85" s="13" t="s">
        <v>20</v>
      </c>
      <c r="C85" s="13" t="s">
        <v>105</v>
      </c>
      <c r="D85" s="21" t="s">
        <v>106</v>
      </c>
      <c r="E85" s="14"/>
      <c r="F85" s="14"/>
      <c r="G85" s="14"/>
      <c r="H85" s="14"/>
      <c r="I85" s="14"/>
      <c r="J85" s="14"/>
      <c r="K85" s="15">
        <f>K92</f>
        <v>1665.21</v>
      </c>
      <c r="L85" s="15">
        <f>L92</f>
        <v>0</v>
      </c>
      <c r="M85" s="15">
        <f>M92</f>
        <v>0</v>
      </c>
    </row>
    <row r="86" spans="1:13" ht="108" x14ac:dyDescent="0.2">
      <c r="A86" s="14"/>
      <c r="B86" s="14"/>
      <c r="C86" s="14"/>
      <c r="D86" s="21" t="s">
        <v>107</v>
      </c>
      <c r="E86" s="14"/>
      <c r="F86" s="14"/>
      <c r="G86" s="14"/>
      <c r="H86" s="14"/>
      <c r="I86" s="14"/>
      <c r="J86" s="14"/>
      <c r="K86" s="14"/>
      <c r="L86" s="14"/>
      <c r="M86" s="14"/>
    </row>
    <row r="87" spans="1:13" x14ac:dyDescent="0.2">
      <c r="A87" s="14"/>
      <c r="B87" s="14"/>
      <c r="C87" s="14"/>
      <c r="D87" s="32"/>
      <c r="E87" s="13" t="s">
        <v>108</v>
      </c>
      <c r="F87" s="16">
        <v>1</v>
      </c>
      <c r="G87" s="17">
        <v>13.9</v>
      </c>
      <c r="H87" s="17">
        <v>0</v>
      </c>
      <c r="I87" s="17">
        <v>0</v>
      </c>
      <c r="J87" s="17">
        <v>354.45</v>
      </c>
      <c r="K87" s="13" t="s">
        <v>109</v>
      </c>
      <c r="L87" s="14"/>
      <c r="M87" s="14"/>
    </row>
    <row r="88" spans="1:13" x14ac:dyDescent="0.2">
      <c r="A88" s="14"/>
      <c r="B88" s="14"/>
      <c r="C88" s="14"/>
      <c r="D88" s="32"/>
      <c r="E88" s="13" t="s">
        <v>110</v>
      </c>
      <c r="F88" s="16">
        <v>70</v>
      </c>
      <c r="G88" s="17">
        <v>0</v>
      </c>
      <c r="H88" s="17">
        <v>0</v>
      </c>
      <c r="I88" s="17">
        <v>5.46</v>
      </c>
      <c r="J88" s="17">
        <v>340.16</v>
      </c>
      <c r="K88" s="13" t="s">
        <v>111</v>
      </c>
      <c r="L88" s="14"/>
      <c r="M88" s="14"/>
    </row>
    <row r="89" spans="1:13" x14ac:dyDescent="0.2">
      <c r="A89" s="14"/>
      <c r="B89" s="14"/>
      <c r="C89" s="14"/>
      <c r="D89" s="32"/>
      <c r="E89" s="13" t="s">
        <v>112</v>
      </c>
      <c r="F89" s="16">
        <v>1</v>
      </c>
      <c r="G89" s="17">
        <v>16.5</v>
      </c>
      <c r="H89" s="17">
        <v>0</v>
      </c>
      <c r="I89" s="17">
        <v>0</v>
      </c>
      <c r="J89" s="17">
        <v>420.75</v>
      </c>
      <c r="K89" s="13" t="s">
        <v>109</v>
      </c>
      <c r="L89" s="14"/>
      <c r="M89" s="14"/>
    </row>
    <row r="90" spans="1:13" x14ac:dyDescent="0.2">
      <c r="A90" s="14"/>
      <c r="B90" s="14"/>
      <c r="C90" s="14"/>
      <c r="D90" s="32"/>
      <c r="E90" s="13" t="s">
        <v>113</v>
      </c>
      <c r="F90" s="16">
        <v>82</v>
      </c>
      <c r="G90" s="17">
        <v>0</v>
      </c>
      <c r="H90" s="17">
        <v>0</v>
      </c>
      <c r="I90" s="17">
        <v>5.46</v>
      </c>
      <c r="J90" s="17">
        <v>398.47</v>
      </c>
      <c r="K90" s="13" t="s">
        <v>111</v>
      </c>
      <c r="L90" s="14"/>
      <c r="M90" s="14"/>
    </row>
    <row r="91" spans="1:13" x14ac:dyDescent="0.2">
      <c r="A91" s="14"/>
      <c r="B91" s="14"/>
      <c r="C91" s="14"/>
      <c r="D91" s="32"/>
      <c r="E91" s="13" t="s">
        <v>114</v>
      </c>
      <c r="F91" s="16">
        <v>0.1</v>
      </c>
      <c r="G91" s="17">
        <v>1513.83</v>
      </c>
      <c r="H91" s="17">
        <v>0</v>
      </c>
      <c r="I91" s="17">
        <v>0</v>
      </c>
      <c r="J91" s="15">
        <f>OR(F91&lt;&gt;0,G91&lt;&gt;0,H91&lt;&gt;0,I91&lt;&gt;0)*(F91 + (F91 = 0))*(G91 + (G91 = 0))*(H91 + (H91 = 0))*(I91 + (I91 = 0))</f>
        <v>151.38</v>
      </c>
      <c r="K91" s="14"/>
      <c r="L91" s="14"/>
      <c r="M91" s="14"/>
    </row>
    <row r="92" spans="1:13" x14ac:dyDescent="0.2">
      <c r="A92" s="14"/>
      <c r="B92" s="14"/>
      <c r="C92" s="14"/>
      <c r="D92" s="32"/>
      <c r="E92" s="14"/>
      <c r="F92" s="14"/>
      <c r="G92" s="14"/>
      <c r="H92" s="14"/>
      <c r="I92" s="14"/>
      <c r="J92" s="18" t="s">
        <v>115</v>
      </c>
      <c r="K92" s="19">
        <f>SUM(J87:J91)</f>
        <v>1665.21</v>
      </c>
      <c r="L92" s="17">
        <v>0</v>
      </c>
      <c r="M92" s="19">
        <f>ROUND(K92*L92,2)</f>
        <v>0</v>
      </c>
    </row>
    <row r="93" spans="1:13" ht="1" customHeight="1" x14ac:dyDescent="0.2">
      <c r="A93" s="20"/>
      <c r="B93" s="20"/>
      <c r="C93" s="20"/>
      <c r="D93" s="33"/>
      <c r="E93" s="20"/>
      <c r="F93" s="20"/>
      <c r="G93" s="20"/>
      <c r="H93" s="20"/>
      <c r="I93" s="20"/>
      <c r="J93" s="20"/>
      <c r="K93" s="20"/>
      <c r="L93" s="20"/>
      <c r="M93" s="20"/>
    </row>
    <row r="94" spans="1:13" x14ac:dyDescent="0.2">
      <c r="A94" s="14"/>
      <c r="B94" s="14"/>
      <c r="C94" s="14"/>
      <c r="D94" s="32"/>
      <c r="E94" s="14"/>
      <c r="F94" s="14"/>
      <c r="G94" s="14"/>
      <c r="H94" s="14"/>
      <c r="I94" s="14"/>
      <c r="J94" s="18" t="s">
        <v>116</v>
      </c>
      <c r="K94" s="17">
        <v>1</v>
      </c>
      <c r="L94" s="19">
        <f>M85</f>
        <v>0</v>
      </c>
      <c r="M94" s="19">
        <f>ROUND(K94*L94,2)</f>
        <v>0</v>
      </c>
    </row>
    <row r="95" spans="1:13" ht="1" customHeight="1" x14ac:dyDescent="0.2">
      <c r="A95" s="20"/>
      <c r="B95" s="20"/>
      <c r="C95" s="20"/>
      <c r="D95" s="33"/>
      <c r="E95" s="20"/>
      <c r="F95" s="20"/>
      <c r="G95" s="20"/>
      <c r="H95" s="20"/>
      <c r="I95" s="20"/>
      <c r="J95" s="20"/>
      <c r="K95" s="20"/>
      <c r="L95" s="20"/>
      <c r="M95" s="20"/>
    </row>
    <row r="96" spans="1:13" x14ac:dyDescent="0.2">
      <c r="A96" s="9" t="s">
        <v>117</v>
      </c>
      <c r="B96" s="9" t="s">
        <v>14</v>
      </c>
      <c r="C96" s="9" t="s">
        <v>15</v>
      </c>
      <c r="D96" s="31" t="s">
        <v>118</v>
      </c>
      <c r="E96" s="10"/>
      <c r="F96" s="10"/>
      <c r="G96" s="10"/>
      <c r="H96" s="10"/>
      <c r="I96" s="10"/>
      <c r="J96" s="10"/>
      <c r="K96" s="11">
        <f>K117</f>
        <v>1</v>
      </c>
      <c r="L96" s="11">
        <f>L117</f>
        <v>0</v>
      </c>
      <c r="M96" s="11">
        <f>M117</f>
        <v>0</v>
      </c>
    </row>
    <row r="97" spans="1:13" x14ac:dyDescent="0.2">
      <c r="A97" s="12" t="s">
        <v>119</v>
      </c>
      <c r="B97" s="13" t="s">
        <v>20</v>
      </c>
      <c r="C97" s="13" t="s">
        <v>87</v>
      </c>
      <c r="D97" s="21" t="s">
        <v>120</v>
      </c>
      <c r="E97" s="14"/>
      <c r="F97" s="14"/>
      <c r="G97" s="14"/>
      <c r="H97" s="14"/>
      <c r="I97" s="14"/>
      <c r="J97" s="14"/>
      <c r="K97" s="15">
        <f>K100</f>
        <v>4.13</v>
      </c>
      <c r="L97" s="15">
        <f>L100</f>
        <v>0</v>
      </c>
      <c r="M97" s="15">
        <f>M100</f>
        <v>0</v>
      </c>
    </row>
    <row r="98" spans="1:13" x14ac:dyDescent="0.2">
      <c r="A98" s="14"/>
      <c r="B98" s="14"/>
      <c r="C98" s="14"/>
      <c r="D98" s="32"/>
      <c r="E98" s="13" t="s">
        <v>15</v>
      </c>
      <c r="F98" s="16">
        <v>1</v>
      </c>
      <c r="G98" s="17">
        <v>2.5</v>
      </c>
      <c r="H98" s="17">
        <v>2.5</v>
      </c>
      <c r="I98" s="17">
        <v>0.6</v>
      </c>
      <c r="J98" s="15">
        <f>OR(F98&lt;&gt;0,G98&lt;&gt;0,H98&lt;&gt;0,I98&lt;&gt;0)*(F98 + (F98 = 0))*(G98 + (G98 = 0))*(H98 + (H98 = 0))*(I98 + (I98 = 0))</f>
        <v>3.75</v>
      </c>
      <c r="K98" s="14"/>
      <c r="L98" s="14"/>
      <c r="M98" s="14"/>
    </row>
    <row r="99" spans="1:13" x14ac:dyDescent="0.2">
      <c r="A99" s="14"/>
      <c r="B99" s="14"/>
      <c r="C99" s="14"/>
      <c r="D99" s="32"/>
      <c r="E99" s="13" t="s">
        <v>121</v>
      </c>
      <c r="F99" s="16">
        <v>0.1</v>
      </c>
      <c r="G99" s="17">
        <v>3.75</v>
      </c>
      <c r="H99" s="17">
        <v>0</v>
      </c>
      <c r="I99" s="17">
        <v>0</v>
      </c>
      <c r="J99" s="15">
        <f>OR(F99&lt;&gt;0,G99&lt;&gt;0,H99&lt;&gt;0,I99&lt;&gt;0)*(F99 + (F99 = 0))*(G99 + (G99 = 0))*(H99 + (H99 = 0))*(I99 + (I99 = 0))</f>
        <v>0.38</v>
      </c>
      <c r="K99" s="14"/>
      <c r="L99" s="14"/>
      <c r="M99" s="14"/>
    </row>
    <row r="100" spans="1:13" x14ac:dyDescent="0.2">
      <c r="A100" s="14"/>
      <c r="B100" s="14"/>
      <c r="C100" s="14"/>
      <c r="D100" s="32"/>
      <c r="E100" s="14"/>
      <c r="F100" s="14"/>
      <c r="G100" s="14"/>
      <c r="H100" s="14"/>
      <c r="I100" s="14"/>
      <c r="J100" s="18" t="s">
        <v>122</v>
      </c>
      <c r="K100" s="19">
        <f>SUM(J98:J99)</f>
        <v>4.13</v>
      </c>
      <c r="L100" s="17">
        <v>0</v>
      </c>
      <c r="M100" s="19">
        <f>ROUND(K100*L100,2)</f>
        <v>0</v>
      </c>
    </row>
    <row r="101" spans="1:13" ht="1" customHeight="1" x14ac:dyDescent="0.2">
      <c r="A101" s="20"/>
      <c r="B101" s="20"/>
      <c r="C101" s="20"/>
      <c r="D101" s="33"/>
      <c r="E101" s="20"/>
      <c r="F101" s="20"/>
      <c r="G101" s="20"/>
      <c r="H101" s="20"/>
      <c r="I101" s="20"/>
      <c r="J101" s="20"/>
      <c r="K101" s="20"/>
      <c r="L101" s="20"/>
      <c r="M101" s="20"/>
    </row>
    <row r="102" spans="1:13" x14ac:dyDescent="0.2">
      <c r="A102" s="12" t="s">
        <v>123</v>
      </c>
      <c r="B102" s="13" t="s">
        <v>20</v>
      </c>
      <c r="C102" s="13" t="s">
        <v>87</v>
      </c>
      <c r="D102" s="21" t="s">
        <v>124</v>
      </c>
      <c r="E102" s="14"/>
      <c r="F102" s="14"/>
      <c r="G102" s="14"/>
      <c r="H102" s="14"/>
      <c r="I102" s="14"/>
      <c r="J102" s="14"/>
      <c r="K102" s="15">
        <f>K104</f>
        <v>4.13</v>
      </c>
      <c r="L102" s="15">
        <f>L104</f>
        <v>0</v>
      </c>
      <c r="M102" s="15">
        <f>M104</f>
        <v>0</v>
      </c>
    </row>
    <row r="103" spans="1:13" x14ac:dyDescent="0.2">
      <c r="A103" s="14"/>
      <c r="B103" s="14"/>
      <c r="C103" s="14"/>
      <c r="D103" s="32"/>
      <c r="E103" s="13" t="s">
        <v>15</v>
      </c>
      <c r="F103" s="16">
        <v>4.13</v>
      </c>
      <c r="G103" s="17">
        <v>0</v>
      </c>
      <c r="H103" s="17">
        <v>0</v>
      </c>
      <c r="I103" s="17">
        <v>0</v>
      </c>
      <c r="J103" s="15">
        <f>OR(F103&lt;&gt;0,G103&lt;&gt;0,H103&lt;&gt;0,I103&lt;&gt;0)*(F103 + (F103 = 0))*(G103 + (G103 = 0))*(H103 + (H103 = 0))*(I103 + (I103 = 0))</f>
        <v>4.13</v>
      </c>
      <c r="K103" s="14"/>
      <c r="L103" s="14"/>
      <c r="M103" s="14"/>
    </row>
    <row r="104" spans="1:13" x14ac:dyDescent="0.2">
      <c r="A104" s="14"/>
      <c r="B104" s="14"/>
      <c r="C104" s="14"/>
      <c r="D104" s="32"/>
      <c r="E104" s="14"/>
      <c r="F104" s="14"/>
      <c r="G104" s="14"/>
      <c r="H104" s="14"/>
      <c r="I104" s="14"/>
      <c r="J104" s="18" t="s">
        <v>125</v>
      </c>
      <c r="K104" s="19">
        <f>J103</f>
        <v>4.13</v>
      </c>
      <c r="L104" s="17">
        <v>0</v>
      </c>
      <c r="M104" s="19">
        <f>ROUND(K104*L104,2)</f>
        <v>0</v>
      </c>
    </row>
    <row r="105" spans="1:13" ht="1" customHeight="1" x14ac:dyDescent="0.2">
      <c r="A105" s="20"/>
      <c r="B105" s="20"/>
      <c r="C105" s="20"/>
      <c r="D105" s="33"/>
      <c r="E105" s="20"/>
      <c r="F105" s="20"/>
      <c r="G105" s="20"/>
      <c r="H105" s="20"/>
      <c r="I105" s="20"/>
      <c r="J105" s="20"/>
      <c r="K105" s="20"/>
      <c r="L105" s="20"/>
      <c r="M105" s="20"/>
    </row>
    <row r="106" spans="1:13" x14ac:dyDescent="0.2">
      <c r="A106" s="12" t="s">
        <v>126</v>
      </c>
      <c r="B106" s="13" t="s">
        <v>20</v>
      </c>
      <c r="C106" s="13" t="s">
        <v>127</v>
      </c>
      <c r="D106" s="21" t="s">
        <v>128</v>
      </c>
      <c r="E106" s="14"/>
      <c r="F106" s="14"/>
      <c r="G106" s="14"/>
      <c r="H106" s="14"/>
      <c r="I106" s="14"/>
      <c r="J106" s="14"/>
      <c r="K106" s="15">
        <f>K109</f>
        <v>169.29</v>
      </c>
      <c r="L106" s="15">
        <f>L109</f>
        <v>0</v>
      </c>
      <c r="M106" s="15">
        <f>M109</f>
        <v>0</v>
      </c>
    </row>
    <row r="107" spans="1:13" x14ac:dyDescent="0.2">
      <c r="A107" s="14"/>
      <c r="B107" s="14"/>
      <c r="C107" s="14"/>
      <c r="D107" s="32"/>
      <c r="E107" s="13" t="s">
        <v>15</v>
      </c>
      <c r="F107" s="16">
        <v>1</v>
      </c>
      <c r="G107" s="17">
        <v>2.5</v>
      </c>
      <c r="H107" s="17">
        <v>2.5</v>
      </c>
      <c r="I107" s="17">
        <v>0.6</v>
      </c>
      <c r="J107" s="17">
        <v>148.5</v>
      </c>
      <c r="K107" s="13" t="s">
        <v>129</v>
      </c>
      <c r="L107" s="14"/>
      <c r="M107" s="14"/>
    </row>
    <row r="108" spans="1:13" x14ac:dyDescent="0.2">
      <c r="A108" s="14"/>
      <c r="B108" s="14"/>
      <c r="C108" s="14"/>
      <c r="D108" s="32"/>
      <c r="E108" s="13" t="s">
        <v>121</v>
      </c>
      <c r="F108" s="16">
        <v>0.1</v>
      </c>
      <c r="G108" s="17">
        <v>207.9</v>
      </c>
      <c r="H108" s="17">
        <v>0</v>
      </c>
      <c r="I108" s="17">
        <v>0</v>
      </c>
      <c r="J108" s="15">
        <f>OR(F108&lt;&gt;0,G108&lt;&gt;0,H108&lt;&gt;0,I108&lt;&gt;0)*(F108 + (F108 = 0))*(G108 + (G108 = 0))*(H108 + (H108 = 0))*(I108 + (I108 = 0))</f>
        <v>20.79</v>
      </c>
      <c r="K108" s="14"/>
      <c r="L108" s="14"/>
      <c r="M108" s="14"/>
    </row>
    <row r="109" spans="1:13" x14ac:dyDescent="0.2">
      <c r="A109" s="14"/>
      <c r="B109" s="14"/>
      <c r="C109" s="14"/>
      <c r="D109" s="32"/>
      <c r="E109" s="14"/>
      <c r="F109" s="14"/>
      <c r="G109" s="14"/>
      <c r="H109" s="14"/>
      <c r="I109" s="14"/>
      <c r="J109" s="18" t="s">
        <v>130</v>
      </c>
      <c r="K109" s="19">
        <f>SUM(J107:J108)</f>
        <v>169.29</v>
      </c>
      <c r="L109" s="17">
        <v>0</v>
      </c>
      <c r="M109" s="19">
        <f>ROUND(K109*L109,2)</f>
        <v>0</v>
      </c>
    </row>
    <row r="110" spans="1:13" ht="1" customHeight="1" x14ac:dyDescent="0.2">
      <c r="A110" s="20"/>
      <c r="B110" s="20"/>
      <c r="C110" s="20"/>
      <c r="D110" s="33"/>
      <c r="E110" s="20"/>
      <c r="F110" s="20"/>
      <c r="G110" s="20"/>
      <c r="H110" s="20"/>
      <c r="I110" s="20"/>
      <c r="J110" s="20"/>
      <c r="K110" s="20"/>
      <c r="L110" s="20"/>
      <c r="M110" s="20"/>
    </row>
    <row r="111" spans="1:13" x14ac:dyDescent="0.2">
      <c r="A111" s="12" t="s">
        <v>131</v>
      </c>
      <c r="B111" s="13" t="s">
        <v>20</v>
      </c>
      <c r="C111" s="13" t="s">
        <v>127</v>
      </c>
      <c r="D111" s="21" t="s">
        <v>132</v>
      </c>
      <c r="E111" s="14"/>
      <c r="F111" s="14"/>
      <c r="G111" s="14"/>
      <c r="H111" s="14"/>
      <c r="I111" s="14"/>
      <c r="J111" s="14"/>
      <c r="K111" s="15">
        <f>K115</f>
        <v>72.7</v>
      </c>
      <c r="L111" s="15">
        <f>L115</f>
        <v>0</v>
      </c>
      <c r="M111" s="15">
        <f>M115</f>
        <v>0</v>
      </c>
    </row>
    <row r="112" spans="1:13" x14ac:dyDescent="0.2">
      <c r="A112" s="14"/>
      <c r="B112" s="14"/>
      <c r="C112" s="14"/>
      <c r="D112" s="32"/>
      <c r="E112" s="13" t="s">
        <v>15</v>
      </c>
      <c r="F112" s="16">
        <v>2</v>
      </c>
      <c r="G112" s="17">
        <v>2.5</v>
      </c>
      <c r="H112" s="17">
        <v>0.2</v>
      </c>
      <c r="I112" s="17">
        <v>1.4</v>
      </c>
      <c r="J112" s="17">
        <v>32.69</v>
      </c>
      <c r="K112" s="13" t="s">
        <v>133</v>
      </c>
      <c r="L112" s="14"/>
      <c r="M112" s="14"/>
    </row>
    <row r="113" spans="1:13" x14ac:dyDescent="0.2">
      <c r="A113" s="14"/>
      <c r="B113" s="14"/>
      <c r="C113" s="14"/>
      <c r="D113" s="32"/>
      <c r="E113" s="13" t="s">
        <v>15</v>
      </c>
      <c r="F113" s="16">
        <v>2</v>
      </c>
      <c r="G113" s="17">
        <v>2.5</v>
      </c>
      <c r="H113" s="17">
        <v>0.2</v>
      </c>
      <c r="I113" s="17">
        <v>1.4</v>
      </c>
      <c r="J113" s="17">
        <v>32.69</v>
      </c>
      <c r="K113" s="13" t="s">
        <v>133</v>
      </c>
      <c r="L113" s="14"/>
      <c r="M113" s="14"/>
    </row>
    <row r="114" spans="1:13" x14ac:dyDescent="0.2">
      <c r="A114" s="14"/>
      <c r="B114" s="14"/>
      <c r="C114" s="14"/>
      <c r="D114" s="32"/>
      <c r="E114" s="13" t="s">
        <v>121</v>
      </c>
      <c r="F114" s="16">
        <v>0.1</v>
      </c>
      <c r="G114" s="17">
        <v>73.23</v>
      </c>
      <c r="H114" s="17">
        <v>0</v>
      </c>
      <c r="I114" s="17">
        <v>0</v>
      </c>
      <c r="J114" s="15">
        <f>OR(F114&lt;&gt;0,G114&lt;&gt;0,H114&lt;&gt;0,I114&lt;&gt;0)*(F114 + (F114 = 0))*(G114 + (G114 = 0))*(H114 + (H114 = 0))*(I114 + (I114 = 0))</f>
        <v>7.32</v>
      </c>
      <c r="K114" s="14"/>
      <c r="L114" s="14"/>
      <c r="M114" s="14"/>
    </row>
    <row r="115" spans="1:13" x14ac:dyDescent="0.2">
      <c r="A115" s="14"/>
      <c r="B115" s="14"/>
      <c r="C115" s="14"/>
      <c r="D115" s="32"/>
      <c r="E115" s="14"/>
      <c r="F115" s="14"/>
      <c r="G115" s="14"/>
      <c r="H115" s="14"/>
      <c r="I115" s="14"/>
      <c r="J115" s="18" t="s">
        <v>134</v>
      </c>
      <c r="K115" s="19">
        <f>SUM(J112:J114)</f>
        <v>72.7</v>
      </c>
      <c r="L115" s="17">
        <v>0</v>
      </c>
      <c r="M115" s="19">
        <f>ROUND(K115*L115,2)</f>
        <v>0</v>
      </c>
    </row>
    <row r="116" spans="1:13" ht="1" customHeight="1" x14ac:dyDescent="0.2">
      <c r="A116" s="20"/>
      <c r="B116" s="20"/>
      <c r="C116" s="20"/>
      <c r="D116" s="33"/>
      <c r="E116" s="20"/>
      <c r="F116" s="20"/>
      <c r="G116" s="20"/>
      <c r="H116" s="20"/>
      <c r="I116" s="20"/>
      <c r="J116" s="20"/>
      <c r="K116" s="20"/>
      <c r="L116" s="20"/>
      <c r="M116" s="20"/>
    </row>
    <row r="117" spans="1:13" x14ac:dyDescent="0.2">
      <c r="A117" s="14"/>
      <c r="B117" s="14"/>
      <c r="C117" s="14"/>
      <c r="D117" s="32"/>
      <c r="E117" s="14"/>
      <c r="F117" s="14"/>
      <c r="G117" s="14"/>
      <c r="H117" s="14"/>
      <c r="I117" s="14"/>
      <c r="J117" s="18" t="s">
        <v>135</v>
      </c>
      <c r="K117" s="17">
        <v>1</v>
      </c>
      <c r="L117" s="19">
        <f>M97+M102+M106+M111</f>
        <v>0</v>
      </c>
      <c r="M117" s="19">
        <f>ROUND(K117*L117,2)</f>
        <v>0</v>
      </c>
    </row>
    <row r="118" spans="1:13" ht="1" customHeight="1" x14ac:dyDescent="0.2">
      <c r="A118" s="20"/>
      <c r="B118" s="20"/>
      <c r="C118" s="20"/>
      <c r="D118" s="33"/>
      <c r="E118" s="20"/>
      <c r="F118" s="20"/>
      <c r="G118" s="20"/>
      <c r="H118" s="20"/>
      <c r="I118" s="20"/>
      <c r="J118" s="20"/>
      <c r="K118" s="20"/>
      <c r="L118" s="20"/>
      <c r="M118" s="20"/>
    </row>
    <row r="119" spans="1:13" x14ac:dyDescent="0.2">
      <c r="A119" s="14"/>
      <c r="B119" s="14"/>
      <c r="C119" s="14"/>
      <c r="D119" s="32"/>
      <c r="E119" s="14"/>
      <c r="F119" s="14"/>
      <c r="G119" s="14"/>
      <c r="H119" s="14"/>
      <c r="I119" s="14"/>
      <c r="J119" s="18" t="s">
        <v>136</v>
      </c>
      <c r="K119" s="22">
        <v>1</v>
      </c>
      <c r="L119" s="19">
        <f>M65+M84+M96</f>
        <v>0</v>
      </c>
      <c r="M119" s="19">
        <f>ROUND(K119*L119,2)</f>
        <v>0</v>
      </c>
    </row>
    <row r="120" spans="1:13" ht="1" customHeight="1" x14ac:dyDescent="0.2">
      <c r="A120" s="20"/>
      <c r="B120" s="20"/>
      <c r="C120" s="20"/>
      <c r="D120" s="33"/>
      <c r="E120" s="20"/>
      <c r="F120" s="20"/>
      <c r="G120" s="20"/>
      <c r="H120" s="20"/>
      <c r="I120" s="20"/>
      <c r="J120" s="20"/>
      <c r="K120" s="20"/>
      <c r="L120" s="20"/>
      <c r="M120" s="20"/>
    </row>
    <row r="121" spans="1:13" x14ac:dyDescent="0.2">
      <c r="A121" s="5" t="s">
        <v>137</v>
      </c>
      <c r="B121" s="5" t="s">
        <v>14</v>
      </c>
      <c r="C121" s="5" t="s">
        <v>15</v>
      </c>
      <c r="D121" s="30" t="s">
        <v>138</v>
      </c>
      <c r="E121" s="6"/>
      <c r="F121" s="6"/>
      <c r="G121" s="6"/>
      <c r="H121" s="6"/>
      <c r="I121" s="6"/>
      <c r="J121" s="6"/>
      <c r="K121" s="7">
        <f>K170</f>
        <v>1</v>
      </c>
      <c r="L121" s="8">
        <f>L170</f>
        <v>0</v>
      </c>
      <c r="M121" s="8">
        <f>M170</f>
        <v>0</v>
      </c>
    </row>
    <row r="122" spans="1:13" x14ac:dyDescent="0.2">
      <c r="A122" s="9" t="s">
        <v>139</v>
      </c>
      <c r="B122" s="9" t="s">
        <v>14</v>
      </c>
      <c r="C122" s="9" t="s">
        <v>15</v>
      </c>
      <c r="D122" s="31" t="s">
        <v>140</v>
      </c>
      <c r="E122" s="10"/>
      <c r="F122" s="10"/>
      <c r="G122" s="10"/>
      <c r="H122" s="10"/>
      <c r="I122" s="10"/>
      <c r="J122" s="10"/>
      <c r="K122" s="11">
        <f>K150</f>
        <v>1</v>
      </c>
      <c r="L122" s="11">
        <f>L150</f>
        <v>0</v>
      </c>
      <c r="M122" s="11">
        <f>M150</f>
        <v>0</v>
      </c>
    </row>
    <row r="123" spans="1:13" x14ac:dyDescent="0.2">
      <c r="A123" s="23" t="s">
        <v>141</v>
      </c>
      <c r="B123" s="23" t="s">
        <v>14</v>
      </c>
      <c r="C123" s="23" t="s">
        <v>15</v>
      </c>
      <c r="D123" s="34" t="s">
        <v>142</v>
      </c>
      <c r="E123" s="24"/>
      <c r="F123" s="24"/>
      <c r="G123" s="24"/>
      <c r="H123" s="24"/>
      <c r="I123" s="24"/>
      <c r="J123" s="24"/>
      <c r="K123" s="25">
        <f>K129</f>
        <v>1</v>
      </c>
      <c r="L123" s="25">
        <f>L129</f>
        <v>0</v>
      </c>
      <c r="M123" s="25">
        <f>M129</f>
        <v>0</v>
      </c>
    </row>
    <row r="124" spans="1:13" ht="24" x14ac:dyDescent="0.2">
      <c r="A124" s="12" t="s">
        <v>143</v>
      </c>
      <c r="B124" s="13" t="s">
        <v>20</v>
      </c>
      <c r="C124" s="13" t="s">
        <v>127</v>
      </c>
      <c r="D124" s="21" t="s">
        <v>144</v>
      </c>
      <c r="E124" s="14"/>
      <c r="F124" s="14"/>
      <c r="G124" s="14"/>
      <c r="H124" s="14"/>
      <c r="I124" s="14"/>
      <c r="J124" s="14"/>
      <c r="K124" s="15">
        <f>K127</f>
        <v>70.22</v>
      </c>
      <c r="L124" s="15">
        <f>L127</f>
        <v>0</v>
      </c>
      <c r="M124" s="15">
        <f>M127</f>
        <v>0</v>
      </c>
    </row>
    <row r="125" spans="1:13" ht="144" x14ac:dyDescent="0.2">
      <c r="A125" s="14"/>
      <c r="B125" s="14"/>
      <c r="C125" s="14"/>
      <c r="D125" s="21" t="s">
        <v>145</v>
      </c>
      <c r="E125" s="14"/>
      <c r="F125" s="14"/>
      <c r="G125" s="14"/>
      <c r="H125" s="14"/>
      <c r="I125" s="14"/>
      <c r="J125" s="14"/>
      <c r="K125" s="14"/>
      <c r="L125" s="14"/>
      <c r="M125" s="14"/>
    </row>
    <row r="126" spans="1:13" x14ac:dyDescent="0.2">
      <c r="A126" s="14"/>
      <c r="B126" s="14"/>
      <c r="C126" s="14"/>
      <c r="D126" s="32"/>
      <c r="E126" s="13" t="s">
        <v>146</v>
      </c>
      <c r="F126" s="16">
        <v>1</v>
      </c>
      <c r="G126" s="17">
        <v>0</v>
      </c>
      <c r="H126" s="17">
        <v>0</v>
      </c>
      <c r="I126" s="17">
        <v>2.62</v>
      </c>
      <c r="J126" s="17">
        <v>70.22</v>
      </c>
      <c r="K126" s="13" t="s">
        <v>147</v>
      </c>
      <c r="L126" s="14"/>
      <c r="M126" s="14"/>
    </row>
    <row r="127" spans="1:13" x14ac:dyDescent="0.2">
      <c r="A127" s="14"/>
      <c r="B127" s="14"/>
      <c r="C127" s="14"/>
      <c r="D127" s="32"/>
      <c r="E127" s="14"/>
      <c r="F127" s="14"/>
      <c r="G127" s="14"/>
      <c r="H127" s="14"/>
      <c r="I127" s="14"/>
      <c r="J127" s="18" t="s">
        <v>148</v>
      </c>
      <c r="K127" s="19">
        <f>J126</f>
        <v>70.22</v>
      </c>
      <c r="L127" s="17">
        <v>0</v>
      </c>
      <c r="M127" s="19">
        <f>ROUND(K127*L127,2)</f>
        <v>0</v>
      </c>
    </row>
    <row r="128" spans="1:13" ht="1" customHeight="1" x14ac:dyDescent="0.2">
      <c r="A128" s="20"/>
      <c r="B128" s="20"/>
      <c r="C128" s="20"/>
      <c r="D128" s="33"/>
      <c r="E128" s="20"/>
      <c r="F128" s="20"/>
      <c r="G128" s="20"/>
      <c r="H128" s="20"/>
      <c r="I128" s="20"/>
      <c r="J128" s="20"/>
      <c r="K128" s="20"/>
      <c r="L128" s="20"/>
      <c r="M128" s="20"/>
    </row>
    <row r="129" spans="1:13" x14ac:dyDescent="0.2">
      <c r="A129" s="14"/>
      <c r="B129" s="14"/>
      <c r="C129" s="14"/>
      <c r="D129" s="32"/>
      <c r="E129" s="14"/>
      <c r="F129" s="14"/>
      <c r="G129" s="14"/>
      <c r="H129" s="14"/>
      <c r="I129" s="14"/>
      <c r="J129" s="18" t="s">
        <v>149</v>
      </c>
      <c r="K129" s="17">
        <v>1</v>
      </c>
      <c r="L129" s="19">
        <f>M124</f>
        <v>0</v>
      </c>
      <c r="M129" s="19">
        <f>ROUND(K129*L129,2)</f>
        <v>0</v>
      </c>
    </row>
    <row r="130" spans="1:13" ht="1" customHeight="1" x14ac:dyDescent="0.2">
      <c r="A130" s="20"/>
      <c r="B130" s="20"/>
      <c r="C130" s="20"/>
      <c r="D130" s="33"/>
      <c r="E130" s="20"/>
      <c r="F130" s="20"/>
      <c r="G130" s="20"/>
      <c r="H130" s="20"/>
      <c r="I130" s="20"/>
      <c r="J130" s="20"/>
      <c r="K130" s="20"/>
      <c r="L130" s="20"/>
      <c r="M130" s="20"/>
    </row>
    <row r="131" spans="1:13" x14ac:dyDescent="0.2">
      <c r="A131" s="23" t="s">
        <v>150</v>
      </c>
      <c r="B131" s="23" t="s">
        <v>14</v>
      </c>
      <c r="C131" s="23" t="s">
        <v>15</v>
      </c>
      <c r="D131" s="34" t="s">
        <v>151</v>
      </c>
      <c r="E131" s="24"/>
      <c r="F131" s="24"/>
      <c r="G131" s="24"/>
      <c r="H131" s="24"/>
      <c r="I131" s="24"/>
      <c r="J131" s="24"/>
      <c r="K131" s="25">
        <f>K139</f>
        <v>1</v>
      </c>
      <c r="L131" s="25">
        <f>L139</f>
        <v>0</v>
      </c>
      <c r="M131" s="25">
        <f>M139</f>
        <v>0</v>
      </c>
    </row>
    <row r="132" spans="1:13" ht="24" x14ac:dyDescent="0.2">
      <c r="A132" s="12" t="s">
        <v>152</v>
      </c>
      <c r="B132" s="13" t="s">
        <v>20</v>
      </c>
      <c r="C132" s="13" t="s">
        <v>127</v>
      </c>
      <c r="D132" s="21" t="s">
        <v>153</v>
      </c>
      <c r="E132" s="14"/>
      <c r="F132" s="14"/>
      <c r="G132" s="14"/>
      <c r="H132" s="14"/>
      <c r="I132" s="14"/>
      <c r="J132" s="14"/>
      <c r="K132" s="15">
        <f>K137</f>
        <v>85.02</v>
      </c>
      <c r="L132" s="15">
        <f>L137</f>
        <v>0</v>
      </c>
      <c r="M132" s="15">
        <f>M137</f>
        <v>0</v>
      </c>
    </row>
    <row r="133" spans="1:13" ht="132" x14ac:dyDescent="0.2">
      <c r="A133" s="14"/>
      <c r="B133" s="14"/>
      <c r="C133" s="14"/>
      <c r="D133" s="21" t="s">
        <v>154</v>
      </c>
      <c r="E133" s="14"/>
      <c r="F133" s="14"/>
      <c r="G133" s="14"/>
      <c r="H133" s="14"/>
      <c r="I133" s="14"/>
      <c r="J133" s="14"/>
      <c r="K133" s="14"/>
      <c r="L133" s="14"/>
      <c r="M133" s="14"/>
    </row>
    <row r="134" spans="1:13" x14ac:dyDescent="0.2">
      <c r="A134" s="14"/>
      <c r="B134" s="14"/>
      <c r="C134" s="14"/>
      <c r="D134" s="32"/>
      <c r="E134" s="13" t="s">
        <v>155</v>
      </c>
      <c r="F134" s="16">
        <v>1</v>
      </c>
      <c r="G134" s="17">
        <v>3.5</v>
      </c>
      <c r="H134" s="17">
        <v>0</v>
      </c>
      <c r="I134" s="17">
        <v>0</v>
      </c>
      <c r="J134" s="17">
        <v>76.650000000000006</v>
      </c>
      <c r="K134" s="13" t="s">
        <v>156</v>
      </c>
      <c r="L134" s="14"/>
      <c r="M134" s="14"/>
    </row>
    <row r="135" spans="1:13" x14ac:dyDescent="0.2">
      <c r="A135" s="14"/>
      <c r="B135" s="14"/>
      <c r="C135" s="14"/>
      <c r="D135" s="32"/>
      <c r="E135" s="13" t="s">
        <v>157</v>
      </c>
      <c r="F135" s="16">
        <v>2</v>
      </c>
      <c r="G135" s="17">
        <v>3.55</v>
      </c>
      <c r="H135" s="17">
        <v>0</v>
      </c>
      <c r="I135" s="17">
        <v>0</v>
      </c>
      <c r="J135" s="17">
        <v>3.05</v>
      </c>
      <c r="K135" s="13" t="s">
        <v>158</v>
      </c>
      <c r="L135" s="14"/>
      <c r="M135" s="14"/>
    </row>
    <row r="136" spans="1:13" x14ac:dyDescent="0.2">
      <c r="A136" s="14"/>
      <c r="B136" s="14"/>
      <c r="C136" s="14"/>
      <c r="D136" s="32"/>
      <c r="E136" s="13" t="s">
        <v>159</v>
      </c>
      <c r="F136" s="16">
        <v>1</v>
      </c>
      <c r="G136" s="17">
        <v>12.37</v>
      </c>
      <c r="H136" s="17">
        <v>0</v>
      </c>
      <c r="I136" s="17">
        <v>0</v>
      </c>
      <c r="J136" s="17">
        <v>5.32</v>
      </c>
      <c r="K136" s="13" t="s">
        <v>158</v>
      </c>
      <c r="L136" s="14"/>
      <c r="M136" s="14"/>
    </row>
    <row r="137" spans="1:13" x14ac:dyDescent="0.2">
      <c r="A137" s="14"/>
      <c r="B137" s="14"/>
      <c r="C137" s="14"/>
      <c r="D137" s="32"/>
      <c r="E137" s="14"/>
      <c r="F137" s="14"/>
      <c r="G137" s="14"/>
      <c r="H137" s="14"/>
      <c r="I137" s="14"/>
      <c r="J137" s="18" t="s">
        <v>160</v>
      </c>
      <c r="K137" s="19">
        <f>SUM(J134:J136)</f>
        <v>85.02</v>
      </c>
      <c r="L137" s="17">
        <v>0</v>
      </c>
      <c r="M137" s="19">
        <f>ROUND(K137*L137,2)</f>
        <v>0</v>
      </c>
    </row>
    <row r="138" spans="1:13" ht="1" customHeight="1" x14ac:dyDescent="0.2">
      <c r="A138" s="20"/>
      <c r="B138" s="20"/>
      <c r="C138" s="20"/>
      <c r="D138" s="33"/>
      <c r="E138" s="20"/>
      <c r="F138" s="20"/>
      <c r="G138" s="20"/>
      <c r="H138" s="20"/>
      <c r="I138" s="20"/>
      <c r="J138" s="20"/>
      <c r="K138" s="20"/>
      <c r="L138" s="20"/>
      <c r="M138" s="20"/>
    </row>
    <row r="139" spans="1:13" x14ac:dyDescent="0.2">
      <c r="A139" s="14"/>
      <c r="B139" s="14"/>
      <c r="C139" s="14"/>
      <c r="D139" s="32"/>
      <c r="E139" s="14"/>
      <c r="F139" s="14"/>
      <c r="G139" s="14"/>
      <c r="H139" s="14"/>
      <c r="I139" s="14"/>
      <c r="J139" s="18" t="s">
        <v>161</v>
      </c>
      <c r="K139" s="17">
        <v>1</v>
      </c>
      <c r="L139" s="19">
        <f>M132</f>
        <v>0</v>
      </c>
      <c r="M139" s="19">
        <f>ROUND(K139*L139,2)</f>
        <v>0</v>
      </c>
    </row>
    <row r="140" spans="1:13" ht="1" customHeight="1" x14ac:dyDescent="0.2">
      <c r="A140" s="20"/>
      <c r="B140" s="20"/>
      <c r="C140" s="20"/>
      <c r="D140" s="33"/>
      <c r="E140" s="20"/>
      <c r="F140" s="20"/>
      <c r="G140" s="20"/>
      <c r="H140" s="20"/>
      <c r="I140" s="20"/>
      <c r="J140" s="20"/>
      <c r="K140" s="20"/>
      <c r="L140" s="20"/>
      <c r="M140" s="20"/>
    </row>
    <row r="141" spans="1:13" x14ac:dyDescent="0.2">
      <c r="A141" s="23" t="s">
        <v>162</v>
      </c>
      <c r="B141" s="23" t="s">
        <v>14</v>
      </c>
      <c r="C141" s="23" t="s">
        <v>15</v>
      </c>
      <c r="D141" s="34" t="s">
        <v>163</v>
      </c>
      <c r="E141" s="24"/>
      <c r="F141" s="24"/>
      <c r="G141" s="24"/>
      <c r="H141" s="24"/>
      <c r="I141" s="24"/>
      <c r="J141" s="24"/>
      <c r="K141" s="25">
        <f>K148</f>
        <v>1</v>
      </c>
      <c r="L141" s="25">
        <f>L148</f>
        <v>0</v>
      </c>
      <c r="M141" s="25">
        <f>M148</f>
        <v>0</v>
      </c>
    </row>
    <row r="142" spans="1:13" ht="24" x14ac:dyDescent="0.2">
      <c r="A142" s="12" t="s">
        <v>164</v>
      </c>
      <c r="B142" s="13" t="s">
        <v>20</v>
      </c>
      <c r="C142" s="13" t="s">
        <v>165</v>
      </c>
      <c r="D142" s="21" t="s">
        <v>166</v>
      </c>
      <c r="E142" s="14"/>
      <c r="F142" s="14"/>
      <c r="G142" s="14"/>
      <c r="H142" s="14"/>
      <c r="I142" s="14"/>
      <c r="J142" s="14"/>
      <c r="K142" s="15">
        <f>K146</f>
        <v>15.89</v>
      </c>
      <c r="L142" s="15">
        <f>L146</f>
        <v>0</v>
      </c>
      <c r="M142" s="15">
        <f>M146</f>
        <v>0</v>
      </c>
    </row>
    <row r="143" spans="1:13" ht="394" x14ac:dyDescent="0.2">
      <c r="A143" s="14"/>
      <c r="B143" s="14"/>
      <c r="C143" s="14"/>
      <c r="D143" s="21" t="s">
        <v>167</v>
      </c>
      <c r="E143" s="14"/>
      <c r="F143" s="14"/>
      <c r="G143" s="14"/>
      <c r="H143" s="14"/>
      <c r="I143" s="14"/>
      <c r="J143" s="14"/>
      <c r="K143" s="14"/>
      <c r="L143" s="14"/>
      <c r="M143" s="14"/>
    </row>
    <row r="144" spans="1:13" x14ac:dyDescent="0.2">
      <c r="A144" s="14"/>
      <c r="B144" s="14"/>
      <c r="C144" s="14"/>
      <c r="D144" s="32"/>
      <c r="E144" s="13" t="s">
        <v>168</v>
      </c>
      <c r="F144" s="16">
        <v>1</v>
      </c>
      <c r="G144" s="17">
        <v>7.35</v>
      </c>
      <c r="H144" s="17">
        <v>0</v>
      </c>
      <c r="I144" s="17">
        <v>0</v>
      </c>
      <c r="J144" s="15">
        <f>OR(F144&lt;&gt;0,G144&lt;&gt;0,H144&lt;&gt;0,I144&lt;&gt;0)*(F144 + (F144 = 0))*(G144 + (G144 = 0))*(H144 + (H144 = 0))*(I144 + (I144 = 0))</f>
        <v>7.35</v>
      </c>
      <c r="K144" s="14"/>
      <c r="L144" s="14"/>
      <c r="M144" s="14"/>
    </row>
    <row r="145" spans="1:13" x14ac:dyDescent="0.2">
      <c r="A145" s="14"/>
      <c r="B145" s="14"/>
      <c r="C145" s="14"/>
      <c r="D145" s="32"/>
      <c r="E145" s="13" t="s">
        <v>169</v>
      </c>
      <c r="F145" s="16">
        <v>1</v>
      </c>
      <c r="G145" s="17">
        <v>3.35</v>
      </c>
      <c r="H145" s="17">
        <v>2.5499999999999998</v>
      </c>
      <c r="I145" s="17">
        <v>0</v>
      </c>
      <c r="J145" s="15">
        <f>OR(F145&lt;&gt;0,G145&lt;&gt;0,H145&lt;&gt;0,I145&lt;&gt;0)*(F145 + (F145 = 0))*(G145 + (G145 = 0))*(H145 + (H145 = 0))*(I145 + (I145 = 0))</f>
        <v>8.5399999999999991</v>
      </c>
      <c r="K145" s="14"/>
      <c r="L145" s="14"/>
      <c r="M145" s="14"/>
    </row>
    <row r="146" spans="1:13" x14ac:dyDescent="0.2">
      <c r="A146" s="14"/>
      <c r="B146" s="14"/>
      <c r="C146" s="14"/>
      <c r="D146" s="32"/>
      <c r="E146" s="14"/>
      <c r="F146" s="14"/>
      <c r="G146" s="14"/>
      <c r="H146" s="14"/>
      <c r="I146" s="14"/>
      <c r="J146" s="18" t="s">
        <v>170</v>
      </c>
      <c r="K146" s="19">
        <f>SUM(J144:J145)</f>
        <v>15.89</v>
      </c>
      <c r="L146" s="17">
        <v>0</v>
      </c>
      <c r="M146" s="19">
        <f>ROUND(K146*L146,2)</f>
        <v>0</v>
      </c>
    </row>
    <row r="147" spans="1:13" ht="1" customHeight="1" x14ac:dyDescent="0.2">
      <c r="A147" s="20"/>
      <c r="B147" s="20"/>
      <c r="C147" s="20"/>
      <c r="D147" s="33"/>
      <c r="E147" s="20"/>
      <c r="F147" s="20"/>
      <c r="G147" s="20"/>
      <c r="H147" s="20"/>
      <c r="I147" s="20"/>
      <c r="J147" s="20"/>
      <c r="K147" s="20"/>
      <c r="L147" s="20"/>
      <c r="M147" s="20"/>
    </row>
    <row r="148" spans="1:13" x14ac:dyDescent="0.2">
      <c r="A148" s="14"/>
      <c r="B148" s="14"/>
      <c r="C148" s="14"/>
      <c r="D148" s="32"/>
      <c r="E148" s="14"/>
      <c r="F148" s="14"/>
      <c r="G148" s="14"/>
      <c r="H148" s="14"/>
      <c r="I148" s="14"/>
      <c r="J148" s="18" t="s">
        <v>171</v>
      </c>
      <c r="K148" s="17">
        <v>1</v>
      </c>
      <c r="L148" s="19">
        <f>M142</f>
        <v>0</v>
      </c>
      <c r="M148" s="19">
        <f>ROUND(K148*L148,2)</f>
        <v>0</v>
      </c>
    </row>
    <row r="149" spans="1:13" ht="1" customHeight="1" x14ac:dyDescent="0.2">
      <c r="A149" s="20"/>
      <c r="B149" s="20"/>
      <c r="C149" s="20"/>
      <c r="D149" s="33"/>
      <c r="E149" s="20"/>
      <c r="F149" s="20"/>
      <c r="G149" s="20"/>
      <c r="H149" s="20"/>
      <c r="I149" s="20"/>
      <c r="J149" s="20"/>
      <c r="K149" s="20"/>
      <c r="L149" s="20"/>
      <c r="M149" s="20"/>
    </row>
    <row r="150" spans="1:13" x14ac:dyDescent="0.2">
      <c r="A150" s="14"/>
      <c r="B150" s="14"/>
      <c r="C150" s="14"/>
      <c r="D150" s="32"/>
      <c r="E150" s="14"/>
      <c r="F150" s="14"/>
      <c r="G150" s="14"/>
      <c r="H150" s="14"/>
      <c r="I150" s="14"/>
      <c r="J150" s="18" t="s">
        <v>172</v>
      </c>
      <c r="K150" s="17">
        <v>1</v>
      </c>
      <c r="L150" s="19">
        <f>M123+M131+M141</f>
        <v>0</v>
      </c>
      <c r="M150" s="19">
        <f>ROUND(K150*L150,2)</f>
        <v>0</v>
      </c>
    </row>
    <row r="151" spans="1:13" ht="1" customHeight="1" x14ac:dyDescent="0.2">
      <c r="A151" s="20"/>
      <c r="B151" s="20"/>
      <c r="C151" s="20"/>
      <c r="D151" s="33"/>
      <c r="E151" s="20"/>
      <c r="F151" s="20"/>
      <c r="G151" s="20"/>
      <c r="H151" s="20"/>
      <c r="I151" s="20"/>
      <c r="J151" s="20"/>
      <c r="K151" s="20"/>
      <c r="L151" s="20"/>
      <c r="M151" s="20"/>
    </row>
    <row r="152" spans="1:13" x14ac:dyDescent="0.2">
      <c r="A152" s="9" t="s">
        <v>173</v>
      </c>
      <c r="B152" s="9" t="s">
        <v>14</v>
      </c>
      <c r="C152" s="9" t="s">
        <v>15</v>
      </c>
      <c r="D152" s="31" t="s">
        <v>174</v>
      </c>
      <c r="E152" s="10"/>
      <c r="F152" s="10"/>
      <c r="G152" s="10"/>
      <c r="H152" s="10"/>
      <c r="I152" s="10"/>
      <c r="J152" s="10"/>
      <c r="K152" s="11">
        <f>K168</f>
        <v>1</v>
      </c>
      <c r="L152" s="11">
        <f>L168</f>
        <v>0</v>
      </c>
      <c r="M152" s="11">
        <f>M168</f>
        <v>0</v>
      </c>
    </row>
    <row r="153" spans="1:13" ht="24" x14ac:dyDescent="0.2">
      <c r="A153" s="12" t="s">
        <v>175</v>
      </c>
      <c r="B153" s="13" t="s">
        <v>20</v>
      </c>
      <c r="C153" s="13" t="s">
        <v>3</v>
      </c>
      <c r="D153" s="21" t="s">
        <v>176</v>
      </c>
      <c r="E153" s="14"/>
      <c r="F153" s="14"/>
      <c r="G153" s="14"/>
      <c r="H153" s="14"/>
      <c r="I153" s="14"/>
      <c r="J153" s="14"/>
      <c r="K153" s="15">
        <f>K156</f>
        <v>30.06</v>
      </c>
      <c r="L153" s="15">
        <f>L156</f>
        <v>0</v>
      </c>
      <c r="M153" s="15">
        <f>M156</f>
        <v>0</v>
      </c>
    </row>
    <row r="154" spans="1:13" ht="216" x14ac:dyDescent="0.2">
      <c r="A154" s="14"/>
      <c r="B154" s="14"/>
      <c r="C154" s="14"/>
      <c r="D154" s="21" t="s">
        <v>177</v>
      </c>
      <c r="E154" s="14"/>
      <c r="F154" s="14"/>
      <c r="G154" s="14"/>
      <c r="H154" s="14"/>
      <c r="I154" s="14"/>
      <c r="J154" s="14"/>
      <c r="K154" s="14"/>
      <c r="L154" s="14"/>
      <c r="M154" s="14"/>
    </row>
    <row r="155" spans="1:13" x14ac:dyDescent="0.2">
      <c r="A155" s="14"/>
      <c r="B155" s="14"/>
      <c r="C155" s="14"/>
      <c r="D155" s="32"/>
      <c r="E155" s="13" t="s">
        <v>178</v>
      </c>
      <c r="F155" s="16">
        <v>6</v>
      </c>
      <c r="G155" s="17">
        <v>1.3</v>
      </c>
      <c r="H155" s="17">
        <v>0</v>
      </c>
      <c r="I155" s="17">
        <v>0</v>
      </c>
      <c r="J155" s="17">
        <v>30.06</v>
      </c>
      <c r="K155" s="13" t="s">
        <v>179</v>
      </c>
      <c r="L155" s="14"/>
      <c r="M155" s="14"/>
    </row>
    <row r="156" spans="1:13" x14ac:dyDescent="0.2">
      <c r="A156" s="14"/>
      <c r="B156" s="14"/>
      <c r="C156" s="14"/>
      <c r="D156" s="32"/>
      <c r="E156" s="14"/>
      <c r="F156" s="14"/>
      <c r="G156" s="14"/>
      <c r="H156" s="14"/>
      <c r="I156" s="14"/>
      <c r="J156" s="18" t="s">
        <v>180</v>
      </c>
      <c r="K156" s="19">
        <f>J155</f>
        <v>30.06</v>
      </c>
      <c r="L156" s="17">
        <v>0</v>
      </c>
      <c r="M156" s="19">
        <f>ROUND(K156*L156,2)</f>
        <v>0</v>
      </c>
    </row>
    <row r="157" spans="1:13" ht="1" customHeight="1" x14ac:dyDescent="0.2">
      <c r="A157" s="20"/>
      <c r="B157" s="20"/>
      <c r="C157" s="20"/>
      <c r="D157" s="33"/>
      <c r="E157" s="20"/>
      <c r="F157" s="20"/>
      <c r="G157" s="20"/>
      <c r="H157" s="20"/>
      <c r="I157" s="20"/>
      <c r="J157" s="20"/>
      <c r="K157" s="20"/>
      <c r="L157" s="20"/>
      <c r="M157" s="20"/>
    </row>
    <row r="158" spans="1:13" x14ac:dyDescent="0.2">
      <c r="A158" s="12" t="s">
        <v>181</v>
      </c>
      <c r="B158" s="13" t="s">
        <v>20</v>
      </c>
      <c r="C158" s="13" t="s">
        <v>87</v>
      </c>
      <c r="D158" s="21" t="s">
        <v>182</v>
      </c>
      <c r="E158" s="14"/>
      <c r="F158" s="14"/>
      <c r="G158" s="14"/>
      <c r="H158" s="14"/>
      <c r="I158" s="14"/>
      <c r="J158" s="14"/>
      <c r="K158" s="15">
        <f>K161</f>
        <v>1.1399999999999999</v>
      </c>
      <c r="L158" s="15">
        <f>L161</f>
        <v>0</v>
      </c>
      <c r="M158" s="15">
        <f>M161</f>
        <v>0</v>
      </c>
    </row>
    <row r="159" spans="1:13" ht="108" x14ac:dyDescent="0.2">
      <c r="A159" s="14"/>
      <c r="B159" s="14"/>
      <c r="C159" s="14"/>
      <c r="D159" s="21" t="s">
        <v>183</v>
      </c>
      <c r="E159" s="14"/>
      <c r="F159" s="14"/>
      <c r="G159" s="14"/>
      <c r="H159" s="14"/>
      <c r="I159" s="14"/>
      <c r="J159" s="14"/>
      <c r="K159" s="14"/>
      <c r="L159" s="14"/>
      <c r="M159" s="14"/>
    </row>
    <row r="160" spans="1:13" x14ac:dyDescent="0.2">
      <c r="A160" s="14"/>
      <c r="B160" s="14"/>
      <c r="C160" s="14"/>
      <c r="D160" s="32"/>
      <c r="E160" s="13" t="s">
        <v>184</v>
      </c>
      <c r="F160" s="16">
        <v>1</v>
      </c>
      <c r="G160" s="17">
        <v>3.26</v>
      </c>
      <c r="H160" s="17">
        <v>1</v>
      </c>
      <c r="I160" s="17">
        <v>0.35</v>
      </c>
      <c r="J160" s="15">
        <f>OR(F160&lt;&gt;0,G160&lt;&gt;0,H160&lt;&gt;0,I160&lt;&gt;0)*(F160 + (F160 = 0))*(G160 + (G160 = 0))*(H160 + (H160 = 0))*(I160 + (I160 = 0))</f>
        <v>1.1399999999999999</v>
      </c>
      <c r="K160" s="14"/>
      <c r="L160" s="14"/>
      <c r="M160" s="14"/>
    </row>
    <row r="161" spans="1:13" x14ac:dyDescent="0.2">
      <c r="A161" s="14"/>
      <c r="B161" s="14"/>
      <c r="C161" s="14"/>
      <c r="D161" s="32"/>
      <c r="E161" s="14"/>
      <c r="F161" s="14"/>
      <c r="G161" s="14"/>
      <c r="H161" s="14"/>
      <c r="I161" s="14"/>
      <c r="J161" s="18" t="s">
        <v>185</v>
      </c>
      <c r="K161" s="19">
        <f>J160</f>
        <v>1.1399999999999999</v>
      </c>
      <c r="L161" s="17">
        <v>0</v>
      </c>
      <c r="M161" s="19">
        <f>ROUND(K161*L161,2)</f>
        <v>0</v>
      </c>
    </row>
    <row r="162" spans="1:13" ht="1" customHeight="1" x14ac:dyDescent="0.2">
      <c r="A162" s="20"/>
      <c r="B162" s="20"/>
      <c r="C162" s="20"/>
      <c r="D162" s="33"/>
      <c r="E162" s="20"/>
      <c r="F162" s="20"/>
      <c r="G162" s="20"/>
      <c r="H162" s="20"/>
      <c r="I162" s="20"/>
      <c r="J162" s="20"/>
      <c r="K162" s="20"/>
      <c r="L162" s="20"/>
      <c r="M162" s="20"/>
    </row>
    <row r="163" spans="1:13" x14ac:dyDescent="0.2">
      <c r="A163" s="13" t="s">
        <v>186</v>
      </c>
      <c r="B163" s="13" t="s">
        <v>20</v>
      </c>
      <c r="C163" s="13" t="s">
        <v>165</v>
      </c>
      <c r="D163" s="21" t="s">
        <v>187</v>
      </c>
      <c r="E163" s="14"/>
      <c r="F163" s="14"/>
      <c r="G163" s="14"/>
      <c r="H163" s="14"/>
      <c r="I163" s="14"/>
      <c r="J163" s="14"/>
      <c r="K163" s="15">
        <f>K166</f>
        <v>3.26</v>
      </c>
      <c r="L163" s="15">
        <f>L166</f>
        <v>0</v>
      </c>
      <c r="M163" s="15">
        <f>M166</f>
        <v>0</v>
      </c>
    </row>
    <row r="164" spans="1:13" ht="216" x14ac:dyDescent="0.2">
      <c r="A164" s="14"/>
      <c r="B164" s="14"/>
      <c r="C164" s="14"/>
      <c r="D164" s="21" t="s">
        <v>188</v>
      </c>
      <c r="E164" s="14"/>
      <c r="F164" s="14"/>
      <c r="G164" s="14"/>
      <c r="H164" s="14"/>
      <c r="I164" s="14"/>
      <c r="J164" s="14"/>
      <c r="K164" s="14"/>
      <c r="L164" s="14"/>
      <c r="M164" s="14"/>
    </row>
    <row r="165" spans="1:13" x14ac:dyDescent="0.2">
      <c r="A165" s="14"/>
      <c r="B165" s="14"/>
      <c r="C165" s="14"/>
      <c r="D165" s="32"/>
      <c r="E165" s="13" t="s">
        <v>189</v>
      </c>
      <c r="F165" s="16">
        <v>1</v>
      </c>
      <c r="G165" s="17">
        <v>3.26</v>
      </c>
      <c r="H165" s="17">
        <v>1</v>
      </c>
      <c r="I165" s="17">
        <v>0</v>
      </c>
      <c r="J165" s="15">
        <f>OR(F165&lt;&gt;0,G165&lt;&gt;0,H165&lt;&gt;0,I165&lt;&gt;0)*(F165 + (F165 = 0))*(G165 + (G165 = 0))*(H165 + (H165 = 0))*(I165 + (I165 = 0))</f>
        <v>3.26</v>
      </c>
      <c r="K165" s="14"/>
      <c r="L165" s="14"/>
      <c r="M165" s="14"/>
    </row>
    <row r="166" spans="1:13" x14ac:dyDescent="0.2">
      <c r="A166" s="14"/>
      <c r="B166" s="14"/>
      <c r="C166" s="14"/>
      <c r="D166" s="32"/>
      <c r="E166" s="14"/>
      <c r="F166" s="14"/>
      <c r="G166" s="14"/>
      <c r="H166" s="14"/>
      <c r="I166" s="14"/>
      <c r="J166" s="18" t="s">
        <v>190</v>
      </c>
      <c r="K166" s="19">
        <f>J165</f>
        <v>3.26</v>
      </c>
      <c r="L166" s="17">
        <v>0</v>
      </c>
      <c r="M166" s="19">
        <f>ROUND(K166*L166,2)</f>
        <v>0</v>
      </c>
    </row>
    <row r="167" spans="1:13" ht="1" customHeight="1" x14ac:dyDescent="0.2">
      <c r="A167" s="20"/>
      <c r="B167" s="20"/>
      <c r="C167" s="20"/>
      <c r="D167" s="33"/>
      <c r="E167" s="20"/>
      <c r="F167" s="20"/>
      <c r="G167" s="20"/>
      <c r="H167" s="20"/>
      <c r="I167" s="20"/>
      <c r="J167" s="20"/>
      <c r="K167" s="20"/>
      <c r="L167" s="20"/>
      <c r="M167" s="20"/>
    </row>
    <row r="168" spans="1:13" x14ac:dyDescent="0.2">
      <c r="A168" s="14"/>
      <c r="B168" s="14"/>
      <c r="C168" s="14"/>
      <c r="D168" s="32"/>
      <c r="E168" s="14"/>
      <c r="F168" s="14"/>
      <c r="G168" s="14"/>
      <c r="H168" s="14"/>
      <c r="I168" s="14"/>
      <c r="J168" s="18" t="s">
        <v>191</v>
      </c>
      <c r="K168" s="17">
        <v>1</v>
      </c>
      <c r="L168" s="19">
        <f>M153+M158+M163</f>
        <v>0</v>
      </c>
      <c r="M168" s="19">
        <f>ROUND(K168*L168,2)</f>
        <v>0</v>
      </c>
    </row>
    <row r="169" spans="1:13" ht="1" customHeight="1" x14ac:dyDescent="0.2">
      <c r="A169" s="20"/>
      <c r="B169" s="20"/>
      <c r="C169" s="20"/>
      <c r="D169" s="33"/>
      <c r="E169" s="20"/>
      <c r="F169" s="20"/>
      <c r="G169" s="20"/>
      <c r="H169" s="20"/>
      <c r="I169" s="20"/>
      <c r="J169" s="20"/>
      <c r="K169" s="20"/>
      <c r="L169" s="20"/>
      <c r="M169" s="20"/>
    </row>
    <row r="170" spans="1:13" x14ac:dyDescent="0.2">
      <c r="A170" s="14"/>
      <c r="B170" s="14"/>
      <c r="C170" s="14"/>
      <c r="D170" s="32"/>
      <c r="E170" s="14"/>
      <c r="F170" s="14"/>
      <c r="G170" s="14"/>
      <c r="H170" s="14"/>
      <c r="I170" s="14"/>
      <c r="J170" s="18" t="s">
        <v>192</v>
      </c>
      <c r="K170" s="22">
        <v>1</v>
      </c>
      <c r="L170" s="19">
        <f>M122+M152</f>
        <v>0</v>
      </c>
      <c r="M170" s="19">
        <f>ROUND(K170*L170,2)</f>
        <v>0</v>
      </c>
    </row>
    <row r="171" spans="1:13" ht="1" customHeight="1" x14ac:dyDescent="0.2">
      <c r="A171" s="20"/>
      <c r="B171" s="20"/>
      <c r="C171" s="20"/>
      <c r="D171" s="33"/>
      <c r="E171" s="20"/>
      <c r="F171" s="20"/>
      <c r="G171" s="20"/>
      <c r="H171" s="20"/>
      <c r="I171" s="20"/>
      <c r="J171" s="20"/>
      <c r="K171" s="20"/>
      <c r="L171" s="20"/>
      <c r="M171" s="20"/>
    </row>
    <row r="172" spans="1:13" x14ac:dyDescent="0.2">
      <c r="A172" s="5" t="s">
        <v>193</v>
      </c>
      <c r="B172" s="5" t="s">
        <v>14</v>
      </c>
      <c r="C172" s="5" t="s">
        <v>15</v>
      </c>
      <c r="D172" s="30" t="s">
        <v>194</v>
      </c>
      <c r="E172" s="6"/>
      <c r="F172" s="6"/>
      <c r="G172" s="6"/>
      <c r="H172" s="6"/>
      <c r="I172" s="6"/>
      <c r="J172" s="6"/>
      <c r="K172" s="7">
        <f>K249</f>
        <v>1</v>
      </c>
      <c r="L172" s="8">
        <f>L249</f>
        <v>0</v>
      </c>
      <c r="M172" s="8">
        <f>M249</f>
        <v>0</v>
      </c>
    </row>
    <row r="173" spans="1:13" x14ac:dyDescent="0.2">
      <c r="A173" s="9" t="s">
        <v>195</v>
      </c>
      <c r="B173" s="9" t="s">
        <v>14</v>
      </c>
      <c r="C173" s="9" t="s">
        <v>15</v>
      </c>
      <c r="D173" s="31" t="s">
        <v>196</v>
      </c>
      <c r="E173" s="10"/>
      <c r="F173" s="10"/>
      <c r="G173" s="10"/>
      <c r="H173" s="10"/>
      <c r="I173" s="10"/>
      <c r="J173" s="10"/>
      <c r="K173" s="11">
        <f>K190</f>
        <v>1</v>
      </c>
      <c r="L173" s="11">
        <f>L190</f>
        <v>0</v>
      </c>
      <c r="M173" s="11">
        <f>M190</f>
        <v>0</v>
      </c>
    </row>
    <row r="174" spans="1:13" x14ac:dyDescent="0.2">
      <c r="A174" s="12" t="s">
        <v>197</v>
      </c>
      <c r="B174" s="13" t="s">
        <v>20</v>
      </c>
      <c r="C174" s="13" t="s">
        <v>48</v>
      </c>
      <c r="D174" s="21" t="s">
        <v>198</v>
      </c>
      <c r="E174" s="14"/>
      <c r="F174" s="14"/>
      <c r="G174" s="14"/>
      <c r="H174" s="14"/>
      <c r="I174" s="14"/>
      <c r="J174" s="14"/>
      <c r="K174" s="15">
        <f>K177</f>
        <v>1</v>
      </c>
      <c r="L174" s="15">
        <f>L177</f>
        <v>0</v>
      </c>
      <c r="M174" s="15">
        <f>M177</f>
        <v>0</v>
      </c>
    </row>
    <row r="175" spans="1:13" ht="84" x14ac:dyDescent="0.2">
      <c r="A175" s="14"/>
      <c r="B175" s="14"/>
      <c r="C175" s="14"/>
      <c r="D175" s="21" t="s">
        <v>199</v>
      </c>
      <c r="E175" s="14"/>
      <c r="F175" s="14"/>
      <c r="G175" s="14"/>
      <c r="H175" s="14"/>
      <c r="I175" s="14"/>
      <c r="J175" s="14"/>
      <c r="K175" s="14"/>
      <c r="L175" s="14"/>
      <c r="M175" s="14"/>
    </row>
    <row r="176" spans="1:13" x14ac:dyDescent="0.2">
      <c r="A176" s="14"/>
      <c r="B176" s="14"/>
      <c r="C176" s="14"/>
      <c r="D176" s="32"/>
      <c r="E176" s="13" t="s">
        <v>200</v>
      </c>
      <c r="F176" s="16">
        <v>1</v>
      </c>
      <c r="G176" s="17">
        <v>1</v>
      </c>
      <c r="H176" s="17">
        <v>0</v>
      </c>
      <c r="I176" s="17">
        <v>0</v>
      </c>
      <c r="J176" s="15">
        <f>OR(F176&lt;&gt;0,G176&lt;&gt;0,H176&lt;&gt;0,I176&lt;&gt;0)*(F176 + (F176 = 0))*(G176 + (G176 = 0))*(H176 + (H176 = 0))*(I176 + (I176 = 0))</f>
        <v>1</v>
      </c>
      <c r="K176" s="14"/>
      <c r="L176" s="14"/>
      <c r="M176" s="14"/>
    </row>
    <row r="177" spans="1:13" x14ac:dyDescent="0.2">
      <c r="A177" s="14"/>
      <c r="B177" s="14"/>
      <c r="C177" s="14"/>
      <c r="D177" s="32"/>
      <c r="E177" s="14"/>
      <c r="F177" s="14"/>
      <c r="G177" s="14"/>
      <c r="H177" s="14"/>
      <c r="I177" s="14"/>
      <c r="J177" s="18" t="s">
        <v>201</v>
      </c>
      <c r="K177" s="19">
        <f>J176</f>
        <v>1</v>
      </c>
      <c r="L177" s="17">
        <v>0</v>
      </c>
      <c r="M177" s="19">
        <f>ROUND(K177*L177,2)</f>
        <v>0</v>
      </c>
    </row>
    <row r="178" spans="1:13" ht="1" customHeight="1" x14ac:dyDescent="0.2">
      <c r="A178" s="20"/>
      <c r="B178" s="20"/>
      <c r="C178" s="20"/>
      <c r="D178" s="33"/>
      <c r="E178" s="20"/>
      <c r="F178" s="20"/>
      <c r="G178" s="20"/>
      <c r="H178" s="20"/>
      <c r="I178" s="20"/>
      <c r="J178" s="20"/>
      <c r="K178" s="20"/>
      <c r="L178" s="20"/>
      <c r="M178" s="20"/>
    </row>
    <row r="179" spans="1:13" ht="24" x14ac:dyDescent="0.2">
      <c r="A179" s="12" t="s">
        <v>202</v>
      </c>
      <c r="B179" s="13" t="s">
        <v>20</v>
      </c>
      <c r="C179" s="13" t="s">
        <v>48</v>
      </c>
      <c r="D179" s="21" t="s">
        <v>203</v>
      </c>
      <c r="E179" s="14"/>
      <c r="F179" s="14"/>
      <c r="G179" s="14"/>
      <c r="H179" s="14"/>
      <c r="I179" s="14"/>
      <c r="J179" s="14"/>
      <c r="K179" s="15">
        <f>K182</f>
        <v>12.5</v>
      </c>
      <c r="L179" s="15">
        <f>L182</f>
        <v>0</v>
      </c>
      <c r="M179" s="15">
        <f>M182</f>
        <v>0</v>
      </c>
    </row>
    <row r="180" spans="1:13" ht="96" x14ac:dyDescent="0.2">
      <c r="A180" s="14"/>
      <c r="B180" s="14"/>
      <c r="C180" s="14"/>
      <c r="D180" s="21" t="s">
        <v>204</v>
      </c>
      <c r="E180" s="14"/>
      <c r="F180" s="14"/>
      <c r="G180" s="14"/>
      <c r="H180" s="14"/>
      <c r="I180" s="14"/>
      <c r="J180" s="14"/>
      <c r="K180" s="14"/>
      <c r="L180" s="14"/>
      <c r="M180" s="14"/>
    </row>
    <row r="181" spans="1:13" x14ac:dyDescent="0.2">
      <c r="A181" s="14"/>
      <c r="B181" s="14"/>
      <c r="C181" s="14"/>
      <c r="D181" s="32"/>
      <c r="E181" s="13" t="s">
        <v>205</v>
      </c>
      <c r="F181" s="16">
        <v>1</v>
      </c>
      <c r="G181" s="17">
        <v>12.5</v>
      </c>
      <c r="H181" s="17">
        <v>0</v>
      </c>
      <c r="I181" s="17">
        <v>0</v>
      </c>
      <c r="J181" s="15">
        <f>OR(F181&lt;&gt;0,G181&lt;&gt;0,H181&lt;&gt;0,I181&lt;&gt;0)*(F181 + (F181 = 0))*(G181 + (G181 = 0))*(H181 + (H181 = 0))*(I181 + (I181 = 0))</f>
        <v>12.5</v>
      </c>
      <c r="K181" s="14"/>
      <c r="L181" s="14"/>
      <c r="M181" s="14"/>
    </row>
    <row r="182" spans="1:13" x14ac:dyDescent="0.2">
      <c r="A182" s="14"/>
      <c r="B182" s="14"/>
      <c r="C182" s="14"/>
      <c r="D182" s="32"/>
      <c r="E182" s="14"/>
      <c r="F182" s="14"/>
      <c r="G182" s="14"/>
      <c r="H182" s="14"/>
      <c r="I182" s="14"/>
      <c r="J182" s="18" t="s">
        <v>206</v>
      </c>
      <c r="K182" s="19">
        <f>J181</f>
        <v>12.5</v>
      </c>
      <c r="L182" s="17">
        <v>0</v>
      </c>
      <c r="M182" s="19">
        <f>ROUND(K182*L182,2)</f>
        <v>0</v>
      </c>
    </row>
    <row r="183" spans="1:13" ht="1" customHeight="1" x14ac:dyDescent="0.2">
      <c r="A183" s="20"/>
      <c r="B183" s="20"/>
      <c r="C183" s="20"/>
      <c r="D183" s="33"/>
      <c r="E183" s="20"/>
      <c r="F183" s="20"/>
      <c r="G183" s="20"/>
      <c r="H183" s="20"/>
      <c r="I183" s="20"/>
      <c r="J183" s="20"/>
      <c r="K183" s="20"/>
      <c r="L183" s="20"/>
      <c r="M183" s="20"/>
    </row>
    <row r="184" spans="1:13" ht="24" x14ac:dyDescent="0.2">
      <c r="A184" s="12" t="s">
        <v>207</v>
      </c>
      <c r="B184" s="13" t="s">
        <v>20</v>
      </c>
      <c r="C184" s="13" t="s">
        <v>48</v>
      </c>
      <c r="D184" s="21" t="s">
        <v>208</v>
      </c>
      <c r="E184" s="14"/>
      <c r="F184" s="14"/>
      <c r="G184" s="14"/>
      <c r="H184" s="14"/>
      <c r="I184" s="14"/>
      <c r="J184" s="14"/>
      <c r="K184" s="15">
        <f>K188</f>
        <v>43</v>
      </c>
      <c r="L184" s="15">
        <f>L188</f>
        <v>0</v>
      </c>
      <c r="M184" s="15">
        <f>M188</f>
        <v>0</v>
      </c>
    </row>
    <row r="185" spans="1:13" ht="96" x14ac:dyDescent="0.2">
      <c r="A185" s="14"/>
      <c r="B185" s="14"/>
      <c r="C185" s="14"/>
      <c r="D185" s="21" t="s">
        <v>209</v>
      </c>
      <c r="E185" s="14"/>
      <c r="F185" s="14"/>
      <c r="G185" s="14"/>
      <c r="H185" s="14"/>
      <c r="I185" s="14"/>
      <c r="J185" s="14"/>
      <c r="K185" s="14"/>
      <c r="L185" s="14"/>
      <c r="M185" s="14"/>
    </row>
    <row r="186" spans="1:13" x14ac:dyDescent="0.2">
      <c r="A186" s="14"/>
      <c r="B186" s="14"/>
      <c r="C186" s="14"/>
      <c r="D186" s="32"/>
      <c r="E186" s="13" t="s">
        <v>210</v>
      </c>
      <c r="F186" s="16">
        <v>1</v>
      </c>
      <c r="G186" s="17">
        <v>30</v>
      </c>
      <c r="H186" s="17">
        <v>0</v>
      </c>
      <c r="I186" s="17">
        <v>0</v>
      </c>
      <c r="J186" s="15">
        <f>OR(F186&lt;&gt;0,G186&lt;&gt;0,H186&lt;&gt;0,I186&lt;&gt;0)*(F186 + (F186 = 0))*(G186 + (G186 = 0))*(H186 + (H186 = 0))*(I186 + (I186 = 0))</f>
        <v>30</v>
      </c>
      <c r="K186" s="14"/>
      <c r="L186" s="14"/>
      <c r="M186" s="14"/>
    </row>
    <row r="187" spans="1:13" x14ac:dyDescent="0.2">
      <c r="A187" s="14"/>
      <c r="B187" s="14"/>
      <c r="C187" s="14"/>
      <c r="D187" s="32"/>
      <c r="E187" s="13" t="s">
        <v>211</v>
      </c>
      <c r="F187" s="16">
        <v>1</v>
      </c>
      <c r="G187" s="17">
        <v>13</v>
      </c>
      <c r="H187" s="17">
        <v>0</v>
      </c>
      <c r="I187" s="17">
        <v>0</v>
      </c>
      <c r="J187" s="15">
        <f>OR(F187&lt;&gt;0,G187&lt;&gt;0,H187&lt;&gt;0,I187&lt;&gt;0)*(F187 + (F187 = 0))*(G187 + (G187 = 0))*(H187 + (H187 = 0))*(I187 + (I187 = 0))</f>
        <v>13</v>
      </c>
      <c r="K187" s="14"/>
      <c r="L187" s="14"/>
      <c r="M187" s="14"/>
    </row>
    <row r="188" spans="1:13" x14ac:dyDescent="0.2">
      <c r="A188" s="14"/>
      <c r="B188" s="14"/>
      <c r="C188" s="14"/>
      <c r="D188" s="32"/>
      <c r="E188" s="14"/>
      <c r="F188" s="14"/>
      <c r="G188" s="14"/>
      <c r="H188" s="14"/>
      <c r="I188" s="14"/>
      <c r="J188" s="18" t="s">
        <v>212</v>
      </c>
      <c r="K188" s="19">
        <f>SUM(J186:J187)</f>
        <v>43</v>
      </c>
      <c r="L188" s="17">
        <v>0</v>
      </c>
      <c r="M188" s="19">
        <f>ROUND(K188*L188,2)</f>
        <v>0</v>
      </c>
    </row>
    <row r="189" spans="1:13" ht="1" customHeight="1" x14ac:dyDescent="0.2">
      <c r="A189" s="20"/>
      <c r="B189" s="20"/>
      <c r="C189" s="20"/>
      <c r="D189" s="33"/>
      <c r="E189" s="20"/>
      <c r="F189" s="20"/>
      <c r="G189" s="20"/>
      <c r="H189" s="20"/>
      <c r="I189" s="20"/>
      <c r="J189" s="20"/>
      <c r="K189" s="20"/>
      <c r="L189" s="20"/>
      <c r="M189" s="20"/>
    </row>
    <row r="190" spans="1:13" x14ac:dyDescent="0.2">
      <c r="A190" s="14"/>
      <c r="B190" s="14"/>
      <c r="C190" s="14"/>
      <c r="D190" s="32"/>
      <c r="E190" s="14"/>
      <c r="F190" s="14"/>
      <c r="G190" s="14"/>
      <c r="H190" s="14"/>
      <c r="I190" s="14"/>
      <c r="J190" s="18" t="s">
        <v>213</v>
      </c>
      <c r="K190" s="17">
        <v>1</v>
      </c>
      <c r="L190" s="19">
        <f>M174+M179+M184</f>
        <v>0</v>
      </c>
      <c r="M190" s="19">
        <f>ROUND(K190*L190,2)</f>
        <v>0</v>
      </c>
    </row>
    <row r="191" spans="1:13" ht="1" customHeight="1" x14ac:dyDescent="0.2">
      <c r="A191" s="20"/>
      <c r="B191" s="20"/>
      <c r="C191" s="20"/>
      <c r="D191" s="33"/>
      <c r="E191" s="20"/>
      <c r="F191" s="20"/>
      <c r="G191" s="20"/>
      <c r="H191" s="20"/>
      <c r="I191" s="20"/>
      <c r="J191" s="20"/>
      <c r="K191" s="20"/>
      <c r="L191" s="20"/>
      <c r="M191" s="20"/>
    </row>
    <row r="192" spans="1:13" x14ac:dyDescent="0.2">
      <c r="A192" s="9" t="s">
        <v>214</v>
      </c>
      <c r="B192" s="9" t="s">
        <v>14</v>
      </c>
      <c r="C192" s="9" t="s">
        <v>15</v>
      </c>
      <c r="D192" s="31" t="s">
        <v>215</v>
      </c>
      <c r="E192" s="10"/>
      <c r="F192" s="10"/>
      <c r="G192" s="10"/>
      <c r="H192" s="10"/>
      <c r="I192" s="10"/>
      <c r="J192" s="10"/>
      <c r="K192" s="11">
        <f>K209</f>
        <v>1</v>
      </c>
      <c r="L192" s="11">
        <f>L209</f>
        <v>0</v>
      </c>
      <c r="M192" s="11">
        <f>M209</f>
        <v>0</v>
      </c>
    </row>
    <row r="193" spans="1:13" ht="24" x14ac:dyDescent="0.2">
      <c r="A193" s="12" t="s">
        <v>216</v>
      </c>
      <c r="B193" s="13" t="s">
        <v>20</v>
      </c>
      <c r="C193" s="13" t="s">
        <v>48</v>
      </c>
      <c r="D193" s="21" t="s">
        <v>217</v>
      </c>
      <c r="E193" s="14"/>
      <c r="F193" s="14"/>
      <c r="G193" s="14"/>
      <c r="H193" s="14"/>
      <c r="I193" s="14"/>
      <c r="J193" s="14"/>
      <c r="K193" s="15">
        <f>K196</f>
        <v>1</v>
      </c>
      <c r="L193" s="15">
        <f>L196</f>
        <v>0</v>
      </c>
      <c r="M193" s="15">
        <f>M196</f>
        <v>0</v>
      </c>
    </row>
    <row r="194" spans="1:13" ht="60" x14ac:dyDescent="0.2">
      <c r="A194" s="14"/>
      <c r="B194" s="14"/>
      <c r="C194" s="14"/>
      <c r="D194" s="21" t="s">
        <v>218</v>
      </c>
      <c r="E194" s="14"/>
      <c r="F194" s="14"/>
      <c r="G194" s="14"/>
      <c r="H194" s="14"/>
      <c r="I194" s="14"/>
      <c r="J194" s="14"/>
      <c r="K194" s="14"/>
      <c r="L194" s="14"/>
      <c r="M194" s="14"/>
    </row>
    <row r="195" spans="1:13" x14ac:dyDescent="0.2">
      <c r="A195" s="14"/>
      <c r="B195" s="14"/>
      <c r="C195" s="14"/>
      <c r="D195" s="32"/>
      <c r="E195" s="13" t="s">
        <v>200</v>
      </c>
      <c r="F195" s="16">
        <v>1</v>
      </c>
      <c r="G195" s="17">
        <v>1</v>
      </c>
      <c r="H195" s="17">
        <v>0</v>
      </c>
      <c r="I195" s="17">
        <v>0</v>
      </c>
      <c r="J195" s="15">
        <f>OR(F195&lt;&gt;0,G195&lt;&gt;0,H195&lt;&gt;0,I195&lt;&gt;0)*(F195 + (F195 = 0))*(G195 + (G195 = 0))*(H195 + (H195 = 0))*(I195 + (I195 = 0))</f>
        <v>1</v>
      </c>
      <c r="K195" s="14"/>
      <c r="L195" s="14"/>
      <c r="M195" s="14"/>
    </row>
    <row r="196" spans="1:13" x14ac:dyDescent="0.2">
      <c r="A196" s="14"/>
      <c r="B196" s="14"/>
      <c r="C196" s="14"/>
      <c r="D196" s="32"/>
      <c r="E196" s="14"/>
      <c r="F196" s="14"/>
      <c r="G196" s="14"/>
      <c r="H196" s="14"/>
      <c r="I196" s="14"/>
      <c r="J196" s="18" t="s">
        <v>219</v>
      </c>
      <c r="K196" s="19">
        <f>J195</f>
        <v>1</v>
      </c>
      <c r="L196" s="17">
        <v>0</v>
      </c>
      <c r="M196" s="19">
        <f>ROUND(K196*L196,2)</f>
        <v>0</v>
      </c>
    </row>
    <row r="197" spans="1:13" ht="1" customHeight="1" x14ac:dyDescent="0.2">
      <c r="A197" s="20"/>
      <c r="B197" s="20"/>
      <c r="C197" s="20"/>
      <c r="D197" s="33"/>
      <c r="E197" s="20"/>
      <c r="F197" s="20"/>
      <c r="G197" s="20"/>
      <c r="H197" s="20"/>
      <c r="I197" s="20"/>
      <c r="J197" s="20"/>
      <c r="K197" s="20"/>
      <c r="L197" s="20"/>
      <c r="M197" s="20"/>
    </row>
    <row r="198" spans="1:13" ht="24" x14ac:dyDescent="0.2">
      <c r="A198" s="12" t="s">
        <v>220</v>
      </c>
      <c r="B198" s="13" t="s">
        <v>20</v>
      </c>
      <c r="C198" s="13" t="s">
        <v>48</v>
      </c>
      <c r="D198" s="21" t="s">
        <v>221</v>
      </c>
      <c r="E198" s="14"/>
      <c r="F198" s="14"/>
      <c r="G198" s="14"/>
      <c r="H198" s="14"/>
      <c r="I198" s="14"/>
      <c r="J198" s="14"/>
      <c r="K198" s="15">
        <f>K201</f>
        <v>13</v>
      </c>
      <c r="L198" s="15">
        <f>L201</f>
        <v>0</v>
      </c>
      <c r="M198" s="15">
        <f>M201</f>
        <v>0</v>
      </c>
    </row>
    <row r="199" spans="1:13" ht="60" x14ac:dyDescent="0.2">
      <c r="A199" s="14"/>
      <c r="B199" s="14"/>
      <c r="C199" s="14"/>
      <c r="D199" s="21" t="s">
        <v>222</v>
      </c>
      <c r="E199" s="14"/>
      <c r="F199" s="14"/>
      <c r="G199" s="14"/>
      <c r="H199" s="14"/>
      <c r="I199" s="14"/>
      <c r="J199" s="14"/>
      <c r="K199" s="14"/>
      <c r="L199" s="14"/>
      <c r="M199" s="14"/>
    </row>
    <row r="200" spans="1:13" x14ac:dyDescent="0.2">
      <c r="A200" s="14"/>
      <c r="B200" s="14"/>
      <c r="C200" s="14"/>
      <c r="D200" s="32"/>
      <c r="E200" s="13" t="s">
        <v>205</v>
      </c>
      <c r="F200" s="16">
        <v>1</v>
      </c>
      <c r="G200" s="17">
        <v>13</v>
      </c>
      <c r="H200" s="17">
        <v>0</v>
      </c>
      <c r="I200" s="17">
        <v>0</v>
      </c>
      <c r="J200" s="15">
        <f>OR(F200&lt;&gt;0,G200&lt;&gt;0,H200&lt;&gt;0,I200&lt;&gt;0)*(F200 + (F200 = 0))*(G200 + (G200 = 0))*(H200 + (H200 = 0))*(I200 + (I200 = 0))</f>
        <v>13</v>
      </c>
      <c r="K200" s="14"/>
      <c r="L200" s="14"/>
      <c r="M200" s="14"/>
    </row>
    <row r="201" spans="1:13" x14ac:dyDescent="0.2">
      <c r="A201" s="14"/>
      <c r="B201" s="14"/>
      <c r="C201" s="14"/>
      <c r="D201" s="32"/>
      <c r="E201" s="14"/>
      <c r="F201" s="14"/>
      <c r="G201" s="14"/>
      <c r="H201" s="14"/>
      <c r="I201" s="14"/>
      <c r="J201" s="18" t="s">
        <v>223</v>
      </c>
      <c r="K201" s="19">
        <f>J200</f>
        <v>13</v>
      </c>
      <c r="L201" s="17">
        <v>0</v>
      </c>
      <c r="M201" s="19">
        <f>ROUND(K201*L201,2)</f>
        <v>0</v>
      </c>
    </row>
    <row r="202" spans="1:13" ht="1" customHeight="1" x14ac:dyDescent="0.2">
      <c r="A202" s="20"/>
      <c r="B202" s="20"/>
      <c r="C202" s="20"/>
      <c r="D202" s="33"/>
      <c r="E202" s="20"/>
      <c r="F202" s="20"/>
      <c r="G202" s="20"/>
      <c r="H202" s="20"/>
      <c r="I202" s="20"/>
      <c r="J202" s="20"/>
      <c r="K202" s="20"/>
      <c r="L202" s="20"/>
      <c r="M202" s="20"/>
    </row>
    <row r="203" spans="1:13" ht="24" x14ac:dyDescent="0.2">
      <c r="A203" s="12" t="s">
        <v>224</v>
      </c>
      <c r="B203" s="13" t="s">
        <v>20</v>
      </c>
      <c r="C203" s="13" t="s">
        <v>48</v>
      </c>
      <c r="D203" s="21" t="s">
        <v>225</v>
      </c>
      <c r="E203" s="14"/>
      <c r="F203" s="14"/>
      <c r="G203" s="14"/>
      <c r="H203" s="14"/>
      <c r="I203" s="14"/>
      <c r="J203" s="14"/>
      <c r="K203" s="15">
        <f>K207</f>
        <v>38.5</v>
      </c>
      <c r="L203" s="15">
        <f>L207</f>
        <v>0</v>
      </c>
      <c r="M203" s="15">
        <f>M207</f>
        <v>0</v>
      </c>
    </row>
    <row r="204" spans="1:13" ht="60" x14ac:dyDescent="0.2">
      <c r="A204" s="14"/>
      <c r="B204" s="14"/>
      <c r="C204" s="14"/>
      <c r="D204" s="21" t="s">
        <v>226</v>
      </c>
      <c r="E204" s="14"/>
      <c r="F204" s="14"/>
      <c r="G204" s="14"/>
      <c r="H204" s="14"/>
      <c r="I204" s="14"/>
      <c r="J204" s="14"/>
      <c r="K204" s="14"/>
      <c r="L204" s="14"/>
      <c r="M204" s="14"/>
    </row>
    <row r="205" spans="1:13" x14ac:dyDescent="0.2">
      <c r="A205" s="14"/>
      <c r="B205" s="14"/>
      <c r="C205" s="14"/>
      <c r="D205" s="32"/>
      <c r="E205" s="13" t="s">
        <v>210</v>
      </c>
      <c r="F205" s="16">
        <v>1</v>
      </c>
      <c r="G205" s="17">
        <v>25.5</v>
      </c>
      <c r="H205" s="17">
        <v>0</v>
      </c>
      <c r="I205" s="17">
        <v>0</v>
      </c>
      <c r="J205" s="15">
        <f>OR(F205&lt;&gt;0,G205&lt;&gt;0,H205&lt;&gt;0,I205&lt;&gt;0)*(F205 + (F205 = 0))*(G205 + (G205 = 0))*(H205 + (H205 = 0))*(I205 + (I205 = 0))</f>
        <v>25.5</v>
      </c>
      <c r="K205" s="14"/>
      <c r="L205" s="14"/>
      <c r="M205" s="14"/>
    </row>
    <row r="206" spans="1:13" x14ac:dyDescent="0.2">
      <c r="A206" s="14"/>
      <c r="B206" s="14"/>
      <c r="C206" s="14"/>
      <c r="D206" s="32"/>
      <c r="E206" s="13" t="s">
        <v>227</v>
      </c>
      <c r="F206" s="16">
        <v>1</v>
      </c>
      <c r="G206" s="17">
        <v>13</v>
      </c>
      <c r="H206" s="17">
        <v>0</v>
      </c>
      <c r="I206" s="17">
        <v>0</v>
      </c>
      <c r="J206" s="15">
        <f>OR(F206&lt;&gt;0,G206&lt;&gt;0,H206&lt;&gt;0,I206&lt;&gt;0)*(F206 + (F206 = 0))*(G206 + (G206 = 0))*(H206 + (H206 = 0))*(I206 + (I206 = 0))</f>
        <v>13</v>
      </c>
      <c r="K206" s="14"/>
      <c r="L206" s="14"/>
      <c r="M206" s="14"/>
    </row>
    <row r="207" spans="1:13" x14ac:dyDescent="0.2">
      <c r="A207" s="14"/>
      <c r="B207" s="14"/>
      <c r="C207" s="14"/>
      <c r="D207" s="32"/>
      <c r="E207" s="14"/>
      <c r="F207" s="14"/>
      <c r="G207" s="14"/>
      <c r="H207" s="14"/>
      <c r="I207" s="14"/>
      <c r="J207" s="18" t="s">
        <v>228</v>
      </c>
      <c r="K207" s="19">
        <f>SUM(J205:J206)</f>
        <v>38.5</v>
      </c>
      <c r="L207" s="17">
        <v>0</v>
      </c>
      <c r="M207" s="19">
        <f>ROUND(K207*L207,2)</f>
        <v>0</v>
      </c>
    </row>
    <row r="208" spans="1:13" ht="1" customHeight="1" x14ac:dyDescent="0.2">
      <c r="A208" s="20"/>
      <c r="B208" s="20"/>
      <c r="C208" s="20"/>
      <c r="D208" s="33"/>
      <c r="E208" s="20"/>
      <c r="F208" s="20"/>
      <c r="G208" s="20"/>
      <c r="H208" s="20"/>
      <c r="I208" s="20"/>
      <c r="J208" s="20"/>
      <c r="K208" s="20"/>
      <c r="L208" s="20"/>
      <c r="M208" s="20"/>
    </row>
    <row r="209" spans="1:13" x14ac:dyDescent="0.2">
      <c r="A209" s="14"/>
      <c r="B209" s="14"/>
      <c r="C209" s="14"/>
      <c r="D209" s="32"/>
      <c r="E209" s="14"/>
      <c r="F209" s="14"/>
      <c r="G209" s="14"/>
      <c r="H209" s="14"/>
      <c r="I209" s="14"/>
      <c r="J209" s="18" t="s">
        <v>229</v>
      </c>
      <c r="K209" s="17">
        <v>1</v>
      </c>
      <c r="L209" s="19">
        <f>M193+M198+M203</f>
        <v>0</v>
      </c>
      <c r="M209" s="19">
        <f>ROUND(K209*L209,2)</f>
        <v>0</v>
      </c>
    </row>
    <row r="210" spans="1:13" ht="1" customHeight="1" x14ac:dyDescent="0.2">
      <c r="A210" s="20"/>
      <c r="B210" s="20"/>
      <c r="C210" s="20"/>
      <c r="D210" s="33"/>
      <c r="E210" s="20"/>
      <c r="F210" s="20"/>
      <c r="G210" s="20"/>
      <c r="H210" s="20"/>
      <c r="I210" s="20"/>
      <c r="J210" s="20"/>
      <c r="K210" s="20"/>
      <c r="L210" s="20"/>
      <c r="M210" s="20"/>
    </row>
    <row r="211" spans="1:13" x14ac:dyDescent="0.2">
      <c r="A211" s="9" t="s">
        <v>230</v>
      </c>
      <c r="B211" s="9" t="s">
        <v>14</v>
      </c>
      <c r="C211" s="9" t="s">
        <v>15</v>
      </c>
      <c r="D211" s="31" t="s">
        <v>231</v>
      </c>
      <c r="E211" s="10"/>
      <c r="F211" s="10"/>
      <c r="G211" s="10"/>
      <c r="H211" s="10"/>
      <c r="I211" s="10"/>
      <c r="J211" s="10"/>
      <c r="K211" s="11">
        <f>K218</f>
        <v>1</v>
      </c>
      <c r="L211" s="11">
        <f>L218</f>
        <v>0</v>
      </c>
      <c r="M211" s="11">
        <f>M218</f>
        <v>0</v>
      </c>
    </row>
    <row r="212" spans="1:13" x14ac:dyDescent="0.2">
      <c r="A212" s="12" t="s">
        <v>232</v>
      </c>
      <c r="B212" s="13" t="s">
        <v>20</v>
      </c>
      <c r="C212" s="13" t="s">
        <v>48</v>
      </c>
      <c r="D212" s="21" t="s">
        <v>233</v>
      </c>
      <c r="E212" s="14"/>
      <c r="F212" s="14"/>
      <c r="G212" s="14"/>
      <c r="H212" s="14"/>
      <c r="I212" s="14"/>
      <c r="J212" s="14"/>
      <c r="K212" s="15">
        <f>K216</f>
        <v>10.5</v>
      </c>
      <c r="L212" s="15">
        <f>L216</f>
        <v>0</v>
      </c>
      <c r="M212" s="15">
        <f>M216</f>
        <v>0</v>
      </c>
    </row>
    <row r="213" spans="1:13" ht="96" x14ac:dyDescent="0.2">
      <c r="A213" s="14"/>
      <c r="B213" s="14"/>
      <c r="C213" s="14"/>
      <c r="D213" s="21" t="s">
        <v>234</v>
      </c>
      <c r="E213" s="14"/>
      <c r="F213" s="14"/>
      <c r="G213" s="14"/>
      <c r="H213" s="14"/>
      <c r="I213" s="14"/>
      <c r="J213" s="14"/>
      <c r="K213" s="14"/>
      <c r="L213" s="14"/>
      <c r="M213" s="14"/>
    </row>
    <row r="214" spans="1:13" x14ac:dyDescent="0.2">
      <c r="A214" s="14"/>
      <c r="B214" s="14"/>
      <c r="C214" s="14"/>
      <c r="D214" s="32"/>
      <c r="E214" s="13" t="s">
        <v>235</v>
      </c>
      <c r="F214" s="16">
        <v>1</v>
      </c>
      <c r="G214" s="17">
        <v>3.5</v>
      </c>
      <c r="H214" s="17">
        <v>0</v>
      </c>
      <c r="I214" s="17">
        <v>0</v>
      </c>
      <c r="J214" s="15">
        <f>OR(F214&lt;&gt;0,G214&lt;&gt;0,H214&lt;&gt;0,I214&lt;&gt;0)*(F214 + (F214 = 0))*(G214 + (G214 = 0))*(H214 + (H214 = 0))*(I214 + (I214 = 0))</f>
        <v>3.5</v>
      </c>
      <c r="K214" s="14"/>
      <c r="L214" s="14"/>
      <c r="M214" s="14"/>
    </row>
    <row r="215" spans="1:13" x14ac:dyDescent="0.2">
      <c r="A215" s="14"/>
      <c r="B215" s="14"/>
      <c r="C215" s="14"/>
      <c r="D215" s="32"/>
      <c r="E215" s="13" t="s">
        <v>236</v>
      </c>
      <c r="F215" s="16">
        <v>2</v>
      </c>
      <c r="G215" s="17">
        <v>3.5</v>
      </c>
      <c r="H215" s="17">
        <v>0</v>
      </c>
      <c r="I215" s="17">
        <v>0</v>
      </c>
      <c r="J215" s="15">
        <f>OR(F215&lt;&gt;0,G215&lt;&gt;0,H215&lt;&gt;0,I215&lt;&gt;0)*(F215 + (F215 = 0))*(G215 + (G215 = 0))*(H215 + (H215 = 0))*(I215 + (I215 = 0))</f>
        <v>7</v>
      </c>
      <c r="K215" s="14"/>
      <c r="L215" s="14"/>
      <c r="M215" s="14"/>
    </row>
    <row r="216" spans="1:13" x14ac:dyDescent="0.2">
      <c r="A216" s="14"/>
      <c r="B216" s="14"/>
      <c r="C216" s="14"/>
      <c r="D216" s="32"/>
      <c r="E216" s="14"/>
      <c r="F216" s="14"/>
      <c r="G216" s="14"/>
      <c r="H216" s="14"/>
      <c r="I216" s="14"/>
      <c r="J216" s="18" t="s">
        <v>237</v>
      </c>
      <c r="K216" s="19">
        <f>SUM(J214:J215)</f>
        <v>10.5</v>
      </c>
      <c r="L216" s="17">
        <v>0</v>
      </c>
      <c r="M216" s="19">
        <f>ROUND(K216*L216,2)</f>
        <v>0</v>
      </c>
    </row>
    <row r="217" spans="1:13" ht="1" customHeight="1" x14ac:dyDescent="0.2">
      <c r="A217" s="20"/>
      <c r="B217" s="20"/>
      <c r="C217" s="20"/>
      <c r="D217" s="33"/>
      <c r="E217" s="20"/>
      <c r="F217" s="20"/>
      <c r="G217" s="20"/>
      <c r="H217" s="20"/>
      <c r="I217" s="20"/>
      <c r="J217" s="20"/>
      <c r="K217" s="20"/>
      <c r="L217" s="20"/>
      <c r="M217" s="20"/>
    </row>
    <row r="218" spans="1:13" x14ac:dyDescent="0.2">
      <c r="A218" s="14"/>
      <c r="B218" s="14"/>
      <c r="C218" s="14"/>
      <c r="D218" s="32"/>
      <c r="E218" s="14"/>
      <c r="F218" s="14"/>
      <c r="G218" s="14"/>
      <c r="H218" s="14"/>
      <c r="I218" s="14"/>
      <c r="J218" s="18" t="s">
        <v>238</v>
      </c>
      <c r="K218" s="17">
        <v>1</v>
      </c>
      <c r="L218" s="19">
        <f>M212</f>
        <v>0</v>
      </c>
      <c r="M218" s="19">
        <f>ROUND(K218*L218,2)</f>
        <v>0</v>
      </c>
    </row>
    <row r="219" spans="1:13" ht="1" customHeight="1" x14ac:dyDescent="0.2">
      <c r="A219" s="20"/>
      <c r="B219" s="20"/>
      <c r="C219" s="20"/>
      <c r="D219" s="33"/>
      <c r="E219" s="20"/>
      <c r="F219" s="20"/>
      <c r="G219" s="20"/>
      <c r="H219" s="20"/>
      <c r="I219" s="20"/>
      <c r="J219" s="20"/>
      <c r="K219" s="20"/>
      <c r="L219" s="20"/>
      <c r="M219" s="20"/>
    </row>
    <row r="220" spans="1:13" x14ac:dyDescent="0.2">
      <c r="A220" s="9" t="s">
        <v>239</v>
      </c>
      <c r="B220" s="9" t="s">
        <v>14</v>
      </c>
      <c r="C220" s="9" t="s">
        <v>15</v>
      </c>
      <c r="D220" s="31" t="s">
        <v>240</v>
      </c>
      <c r="E220" s="10"/>
      <c r="F220" s="10"/>
      <c r="G220" s="10"/>
      <c r="H220" s="10"/>
      <c r="I220" s="10"/>
      <c r="J220" s="10"/>
      <c r="K220" s="11">
        <f>K231</f>
        <v>1</v>
      </c>
      <c r="L220" s="11">
        <f>L231</f>
        <v>0</v>
      </c>
      <c r="M220" s="11">
        <f>M231</f>
        <v>0</v>
      </c>
    </row>
    <row r="221" spans="1:13" ht="24" x14ac:dyDescent="0.2">
      <c r="A221" s="12" t="s">
        <v>241</v>
      </c>
      <c r="B221" s="13" t="s">
        <v>20</v>
      </c>
      <c r="C221" s="13" t="s">
        <v>55</v>
      </c>
      <c r="D221" s="21" t="s">
        <v>242</v>
      </c>
      <c r="E221" s="14"/>
      <c r="F221" s="14"/>
      <c r="G221" s="14"/>
      <c r="H221" s="14"/>
      <c r="I221" s="14"/>
      <c r="J221" s="14"/>
      <c r="K221" s="15">
        <f>K224</f>
        <v>2</v>
      </c>
      <c r="L221" s="15">
        <f>L224</f>
        <v>0</v>
      </c>
      <c r="M221" s="15">
        <f>M224</f>
        <v>0</v>
      </c>
    </row>
    <row r="222" spans="1:13" ht="96" x14ac:dyDescent="0.2">
      <c r="A222" s="14"/>
      <c r="B222" s="14"/>
      <c r="C222" s="14"/>
      <c r="D222" s="21" t="s">
        <v>243</v>
      </c>
      <c r="E222" s="14"/>
      <c r="F222" s="14"/>
      <c r="G222" s="14"/>
      <c r="H222" s="14"/>
      <c r="I222" s="14"/>
      <c r="J222" s="14"/>
      <c r="K222" s="14"/>
      <c r="L222" s="14"/>
      <c r="M222" s="14"/>
    </row>
    <row r="223" spans="1:13" x14ac:dyDescent="0.2">
      <c r="A223" s="14"/>
      <c r="B223" s="14"/>
      <c r="C223" s="14"/>
      <c r="D223" s="32"/>
      <c r="E223" s="13" t="s">
        <v>244</v>
      </c>
      <c r="F223" s="16">
        <v>2</v>
      </c>
      <c r="G223" s="17">
        <v>0</v>
      </c>
      <c r="H223" s="17">
        <v>0</v>
      </c>
      <c r="I223" s="17">
        <v>0</v>
      </c>
      <c r="J223" s="15">
        <f>OR(F223&lt;&gt;0,G223&lt;&gt;0,H223&lt;&gt;0,I223&lt;&gt;0)*(F223 + (F223 = 0))*(G223 + (G223 = 0))*(H223 + (H223 = 0))*(I223 + (I223 = 0))</f>
        <v>2</v>
      </c>
      <c r="K223" s="14"/>
      <c r="L223" s="14"/>
      <c r="M223" s="14"/>
    </row>
    <row r="224" spans="1:13" x14ac:dyDescent="0.2">
      <c r="A224" s="14"/>
      <c r="B224" s="14"/>
      <c r="C224" s="14"/>
      <c r="D224" s="32"/>
      <c r="E224" s="14"/>
      <c r="F224" s="14"/>
      <c r="G224" s="14"/>
      <c r="H224" s="14"/>
      <c r="I224" s="14"/>
      <c r="J224" s="18" t="s">
        <v>245</v>
      </c>
      <c r="K224" s="19">
        <f>J223</f>
        <v>2</v>
      </c>
      <c r="L224" s="17">
        <v>0</v>
      </c>
      <c r="M224" s="19">
        <f>ROUND(K224*L224,2)</f>
        <v>0</v>
      </c>
    </row>
    <row r="225" spans="1:13" ht="1" customHeight="1" x14ac:dyDescent="0.2">
      <c r="A225" s="20"/>
      <c r="B225" s="20"/>
      <c r="C225" s="20"/>
      <c r="D225" s="33"/>
      <c r="E225" s="20"/>
      <c r="F225" s="20"/>
      <c r="G225" s="20"/>
      <c r="H225" s="20"/>
      <c r="I225" s="20"/>
      <c r="J225" s="20"/>
      <c r="K225" s="20"/>
      <c r="L225" s="20"/>
      <c r="M225" s="20"/>
    </row>
    <row r="226" spans="1:13" x14ac:dyDescent="0.2">
      <c r="A226" s="12" t="s">
        <v>246</v>
      </c>
      <c r="B226" s="13" t="s">
        <v>20</v>
      </c>
      <c r="C226" s="13" t="s">
        <v>55</v>
      </c>
      <c r="D226" s="21" t="s">
        <v>247</v>
      </c>
      <c r="E226" s="14"/>
      <c r="F226" s="14"/>
      <c r="G226" s="14"/>
      <c r="H226" s="14"/>
      <c r="I226" s="14"/>
      <c r="J226" s="14"/>
      <c r="K226" s="15">
        <f>K229</f>
        <v>3</v>
      </c>
      <c r="L226" s="15">
        <f>L229</f>
        <v>0</v>
      </c>
      <c r="M226" s="15">
        <f>M229</f>
        <v>0</v>
      </c>
    </row>
    <row r="227" spans="1:13" ht="96" x14ac:dyDescent="0.2">
      <c r="A227" s="14"/>
      <c r="B227" s="14"/>
      <c r="C227" s="14"/>
      <c r="D227" s="21" t="s">
        <v>248</v>
      </c>
      <c r="E227" s="14"/>
      <c r="F227" s="14"/>
      <c r="G227" s="14"/>
      <c r="H227" s="14"/>
      <c r="I227" s="14"/>
      <c r="J227" s="14"/>
      <c r="K227" s="14"/>
      <c r="L227" s="14"/>
      <c r="M227" s="14"/>
    </row>
    <row r="228" spans="1:13" x14ac:dyDescent="0.2">
      <c r="A228" s="14"/>
      <c r="B228" s="14"/>
      <c r="C228" s="14"/>
      <c r="D228" s="32"/>
      <c r="E228" s="13" t="s">
        <v>249</v>
      </c>
      <c r="F228" s="16">
        <v>3</v>
      </c>
      <c r="G228" s="17">
        <v>0</v>
      </c>
      <c r="H228" s="17">
        <v>0</v>
      </c>
      <c r="I228" s="17">
        <v>0</v>
      </c>
      <c r="J228" s="15">
        <f>OR(F228&lt;&gt;0,G228&lt;&gt;0,H228&lt;&gt;0,I228&lt;&gt;0)*(F228 + (F228 = 0))*(G228 + (G228 = 0))*(H228 + (H228 = 0))*(I228 + (I228 = 0))</f>
        <v>3</v>
      </c>
      <c r="K228" s="14"/>
      <c r="L228" s="14"/>
      <c r="M228" s="14"/>
    </row>
    <row r="229" spans="1:13" x14ac:dyDescent="0.2">
      <c r="A229" s="14"/>
      <c r="B229" s="14"/>
      <c r="C229" s="14"/>
      <c r="D229" s="32"/>
      <c r="E229" s="14"/>
      <c r="F229" s="14"/>
      <c r="G229" s="14"/>
      <c r="H229" s="14"/>
      <c r="I229" s="14"/>
      <c r="J229" s="18" t="s">
        <v>250</v>
      </c>
      <c r="K229" s="19">
        <f>J228</f>
        <v>3</v>
      </c>
      <c r="L229" s="17">
        <v>0</v>
      </c>
      <c r="M229" s="19">
        <f>ROUND(K229*L229,2)</f>
        <v>0</v>
      </c>
    </row>
    <row r="230" spans="1:13" ht="1" customHeight="1" x14ac:dyDescent="0.2">
      <c r="A230" s="20"/>
      <c r="B230" s="20"/>
      <c r="C230" s="20"/>
      <c r="D230" s="33"/>
      <c r="E230" s="20"/>
      <c r="F230" s="20"/>
      <c r="G230" s="20"/>
      <c r="H230" s="20"/>
      <c r="I230" s="20"/>
      <c r="J230" s="20"/>
      <c r="K230" s="20"/>
      <c r="L230" s="20"/>
      <c r="M230" s="20"/>
    </row>
    <row r="231" spans="1:13" x14ac:dyDescent="0.2">
      <c r="A231" s="14"/>
      <c r="B231" s="14"/>
      <c r="C231" s="14"/>
      <c r="D231" s="32"/>
      <c r="E231" s="14"/>
      <c r="F231" s="14"/>
      <c r="G231" s="14"/>
      <c r="H231" s="14"/>
      <c r="I231" s="14"/>
      <c r="J231" s="18" t="s">
        <v>251</v>
      </c>
      <c r="K231" s="17">
        <v>1</v>
      </c>
      <c r="L231" s="19">
        <f>M221+M226</f>
        <v>0</v>
      </c>
      <c r="M231" s="19">
        <f>ROUND(K231*L231,2)</f>
        <v>0</v>
      </c>
    </row>
    <row r="232" spans="1:13" ht="1" customHeight="1" x14ac:dyDescent="0.2">
      <c r="A232" s="20"/>
      <c r="B232" s="20"/>
      <c r="C232" s="20"/>
      <c r="D232" s="33"/>
      <c r="E232" s="20"/>
      <c r="F232" s="20"/>
      <c r="G232" s="20"/>
      <c r="H232" s="20"/>
      <c r="I232" s="20"/>
      <c r="J232" s="20"/>
      <c r="K232" s="20"/>
      <c r="L232" s="20"/>
      <c r="M232" s="20"/>
    </row>
    <row r="233" spans="1:13" x14ac:dyDescent="0.2">
      <c r="A233" s="9" t="s">
        <v>252</v>
      </c>
      <c r="B233" s="9" t="s">
        <v>14</v>
      </c>
      <c r="C233" s="9" t="s">
        <v>15</v>
      </c>
      <c r="D233" s="31" t="s">
        <v>253</v>
      </c>
      <c r="E233" s="10"/>
      <c r="F233" s="10"/>
      <c r="G233" s="10"/>
      <c r="H233" s="10"/>
      <c r="I233" s="10"/>
      <c r="J233" s="10"/>
      <c r="K233" s="11">
        <f>K239</f>
        <v>1</v>
      </c>
      <c r="L233" s="11">
        <f>L239</f>
        <v>0</v>
      </c>
      <c r="M233" s="11">
        <f>M239</f>
        <v>0</v>
      </c>
    </row>
    <row r="234" spans="1:13" x14ac:dyDescent="0.2">
      <c r="A234" s="12" t="s">
        <v>254</v>
      </c>
      <c r="B234" s="13" t="s">
        <v>20</v>
      </c>
      <c r="C234" s="13" t="s">
        <v>55</v>
      </c>
      <c r="D234" s="21" t="s">
        <v>255</v>
      </c>
      <c r="E234" s="14"/>
      <c r="F234" s="14"/>
      <c r="G234" s="14"/>
      <c r="H234" s="14"/>
      <c r="I234" s="14"/>
      <c r="J234" s="14"/>
      <c r="K234" s="15">
        <f>K237</f>
        <v>1</v>
      </c>
      <c r="L234" s="15">
        <f>L237</f>
        <v>0</v>
      </c>
      <c r="M234" s="15">
        <f>M237</f>
        <v>0</v>
      </c>
    </row>
    <row r="235" spans="1:13" ht="96" x14ac:dyDescent="0.2">
      <c r="A235" s="14"/>
      <c r="B235" s="14"/>
      <c r="C235" s="14"/>
      <c r="D235" s="21" t="s">
        <v>256</v>
      </c>
      <c r="E235" s="14"/>
      <c r="F235" s="14"/>
      <c r="G235" s="14"/>
      <c r="H235" s="14"/>
      <c r="I235" s="14"/>
      <c r="J235" s="14"/>
      <c r="K235" s="14"/>
      <c r="L235" s="14"/>
      <c r="M235" s="14"/>
    </row>
    <row r="236" spans="1:13" x14ac:dyDescent="0.2">
      <c r="A236" s="14"/>
      <c r="B236" s="14"/>
      <c r="C236" s="14"/>
      <c r="D236" s="32"/>
      <c r="E236" s="13" t="s">
        <v>257</v>
      </c>
      <c r="F236" s="16">
        <v>1</v>
      </c>
      <c r="G236" s="17">
        <v>0</v>
      </c>
      <c r="H236" s="17">
        <v>0</v>
      </c>
      <c r="I236" s="17">
        <v>0</v>
      </c>
      <c r="J236" s="15">
        <f>OR(F236&lt;&gt;0,G236&lt;&gt;0,H236&lt;&gt;0,I236&lt;&gt;0)*(F236 + (F236 = 0))*(G236 + (G236 = 0))*(H236 + (H236 = 0))*(I236 + (I236 = 0))</f>
        <v>1</v>
      </c>
      <c r="K236" s="14"/>
      <c r="L236" s="14"/>
      <c r="M236" s="14"/>
    </row>
    <row r="237" spans="1:13" x14ac:dyDescent="0.2">
      <c r="A237" s="14"/>
      <c r="B237" s="14"/>
      <c r="C237" s="14"/>
      <c r="D237" s="32"/>
      <c r="E237" s="14"/>
      <c r="F237" s="14"/>
      <c r="G237" s="14"/>
      <c r="H237" s="14"/>
      <c r="I237" s="14"/>
      <c r="J237" s="18" t="s">
        <v>258</v>
      </c>
      <c r="K237" s="19">
        <f>J236</f>
        <v>1</v>
      </c>
      <c r="L237" s="17">
        <v>0</v>
      </c>
      <c r="M237" s="19">
        <f>ROUND(K237*L237,2)</f>
        <v>0</v>
      </c>
    </row>
    <row r="238" spans="1:13" ht="1" customHeight="1" x14ac:dyDescent="0.2">
      <c r="A238" s="20"/>
      <c r="B238" s="20"/>
      <c r="C238" s="20"/>
      <c r="D238" s="33"/>
      <c r="E238" s="20"/>
      <c r="F238" s="20"/>
      <c r="G238" s="20"/>
      <c r="H238" s="20"/>
      <c r="I238" s="20"/>
      <c r="J238" s="20"/>
      <c r="K238" s="20"/>
      <c r="L238" s="20"/>
      <c r="M238" s="20"/>
    </row>
    <row r="239" spans="1:13" x14ac:dyDescent="0.2">
      <c r="A239" s="14"/>
      <c r="B239" s="14"/>
      <c r="C239" s="14"/>
      <c r="D239" s="32"/>
      <c r="E239" s="14"/>
      <c r="F239" s="14"/>
      <c r="G239" s="14"/>
      <c r="H239" s="14"/>
      <c r="I239" s="14"/>
      <c r="J239" s="18" t="s">
        <v>259</v>
      </c>
      <c r="K239" s="17">
        <v>1</v>
      </c>
      <c r="L239" s="19">
        <f>M234</f>
        <v>0</v>
      </c>
      <c r="M239" s="19">
        <f>ROUND(K239*L239,2)</f>
        <v>0</v>
      </c>
    </row>
    <row r="240" spans="1:13" ht="1" customHeight="1" x14ac:dyDescent="0.2">
      <c r="A240" s="20"/>
      <c r="B240" s="20"/>
      <c r="C240" s="20"/>
      <c r="D240" s="33"/>
      <c r="E240" s="20"/>
      <c r="F240" s="20"/>
      <c r="G240" s="20"/>
      <c r="H240" s="20"/>
      <c r="I240" s="20"/>
      <c r="J240" s="20"/>
      <c r="K240" s="20"/>
      <c r="L240" s="20"/>
      <c r="M240" s="20"/>
    </row>
    <row r="241" spans="1:13" x14ac:dyDescent="0.2">
      <c r="A241" s="9" t="s">
        <v>260</v>
      </c>
      <c r="B241" s="9" t="s">
        <v>14</v>
      </c>
      <c r="C241" s="9" t="s">
        <v>15</v>
      </c>
      <c r="D241" s="31" t="s">
        <v>261</v>
      </c>
      <c r="E241" s="10"/>
      <c r="F241" s="10"/>
      <c r="G241" s="10"/>
      <c r="H241" s="10"/>
      <c r="I241" s="10"/>
      <c r="J241" s="10"/>
      <c r="K241" s="11">
        <f>K247</f>
        <v>1</v>
      </c>
      <c r="L241" s="11">
        <f>L247</f>
        <v>0</v>
      </c>
      <c r="M241" s="11">
        <f>M247</f>
        <v>0</v>
      </c>
    </row>
    <row r="242" spans="1:13" ht="24" x14ac:dyDescent="0.2">
      <c r="A242" s="12" t="s">
        <v>262</v>
      </c>
      <c r="B242" s="13" t="s">
        <v>20</v>
      </c>
      <c r="C242" s="13" t="s">
        <v>21</v>
      </c>
      <c r="D242" s="21" t="s">
        <v>263</v>
      </c>
      <c r="E242" s="14"/>
      <c r="F242" s="14"/>
      <c r="G242" s="14"/>
      <c r="H242" s="14"/>
      <c r="I242" s="14"/>
      <c r="J242" s="14"/>
      <c r="K242" s="15">
        <f>K245</f>
        <v>1</v>
      </c>
      <c r="L242" s="15">
        <f>L245</f>
        <v>0</v>
      </c>
      <c r="M242" s="15">
        <f>M245</f>
        <v>0</v>
      </c>
    </row>
    <row r="243" spans="1:13" ht="72" x14ac:dyDescent="0.2">
      <c r="A243" s="14"/>
      <c r="B243" s="14"/>
      <c r="C243" s="14"/>
      <c r="D243" s="21" t="s">
        <v>264</v>
      </c>
      <c r="E243" s="14"/>
      <c r="F243" s="14"/>
      <c r="G243" s="14"/>
      <c r="H243" s="14"/>
      <c r="I243" s="14"/>
      <c r="J243" s="14"/>
      <c r="K243" s="14"/>
      <c r="L243" s="14"/>
      <c r="M243" s="14"/>
    </row>
    <row r="244" spans="1:13" x14ac:dyDescent="0.2">
      <c r="A244" s="14"/>
      <c r="B244" s="14"/>
      <c r="C244" s="14"/>
      <c r="D244" s="32"/>
      <c r="E244" s="13" t="s">
        <v>265</v>
      </c>
      <c r="F244" s="16">
        <v>1</v>
      </c>
      <c r="G244" s="17">
        <v>0</v>
      </c>
      <c r="H244" s="17">
        <v>0</v>
      </c>
      <c r="I244" s="17">
        <v>0</v>
      </c>
      <c r="J244" s="15">
        <f>OR(F244&lt;&gt;0,G244&lt;&gt;0,H244&lt;&gt;0,I244&lt;&gt;0)*(F244 + (F244 = 0))*(G244 + (G244 = 0))*(H244 + (H244 = 0))*(I244 + (I244 = 0))</f>
        <v>1</v>
      </c>
      <c r="K244" s="14"/>
      <c r="L244" s="14"/>
      <c r="M244" s="14"/>
    </row>
    <row r="245" spans="1:13" x14ac:dyDescent="0.2">
      <c r="A245" s="14"/>
      <c r="B245" s="14"/>
      <c r="C245" s="14"/>
      <c r="D245" s="32"/>
      <c r="E245" s="14"/>
      <c r="F245" s="14"/>
      <c r="G245" s="14"/>
      <c r="H245" s="14"/>
      <c r="I245" s="14"/>
      <c r="J245" s="18" t="s">
        <v>266</v>
      </c>
      <c r="K245" s="19">
        <f>J244</f>
        <v>1</v>
      </c>
      <c r="L245" s="17">
        <v>0</v>
      </c>
      <c r="M245" s="19">
        <f>ROUND(K245*L245,2)</f>
        <v>0</v>
      </c>
    </row>
    <row r="246" spans="1:13" ht="1" customHeight="1" x14ac:dyDescent="0.2">
      <c r="A246" s="20"/>
      <c r="B246" s="20"/>
      <c r="C246" s="20"/>
      <c r="D246" s="33"/>
      <c r="E246" s="20"/>
      <c r="F246" s="20"/>
      <c r="G246" s="20"/>
      <c r="H246" s="20"/>
      <c r="I246" s="20"/>
      <c r="J246" s="20"/>
      <c r="K246" s="20"/>
      <c r="L246" s="20"/>
      <c r="M246" s="20"/>
    </row>
    <row r="247" spans="1:13" x14ac:dyDescent="0.2">
      <c r="A247" s="14"/>
      <c r="B247" s="14"/>
      <c r="C247" s="14"/>
      <c r="D247" s="32"/>
      <c r="E247" s="14"/>
      <c r="F247" s="14"/>
      <c r="G247" s="14"/>
      <c r="H247" s="14"/>
      <c r="I247" s="14"/>
      <c r="J247" s="18" t="s">
        <v>267</v>
      </c>
      <c r="K247" s="17">
        <v>1</v>
      </c>
      <c r="L247" s="19">
        <f>M242</f>
        <v>0</v>
      </c>
      <c r="M247" s="19">
        <f>ROUND(K247*L247,2)</f>
        <v>0</v>
      </c>
    </row>
    <row r="248" spans="1:13" ht="1" customHeight="1" x14ac:dyDescent="0.2">
      <c r="A248" s="20"/>
      <c r="B248" s="20"/>
      <c r="C248" s="20"/>
      <c r="D248" s="33"/>
      <c r="E248" s="20"/>
      <c r="F248" s="20"/>
      <c r="G248" s="20"/>
      <c r="H248" s="20"/>
      <c r="I248" s="20"/>
      <c r="J248" s="20"/>
      <c r="K248" s="20"/>
      <c r="L248" s="20"/>
      <c r="M248" s="20"/>
    </row>
    <row r="249" spans="1:13" x14ac:dyDescent="0.2">
      <c r="A249" s="14"/>
      <c r="B249" s="14"/>
      <c r="C249" s="14"/>
      <c r="D249" s="32"/>
      <c r="E249" s="14"/>
      <c r="F249" s="14"/>
      <c r="G249" s="14"/>
      <c r="H249" s="14"/>
      <c r="I249" s="14"/>
      <c r="J249" s="18" t="s">
        <v>268</v>
      </c>
      <c r="K249" s="22">
        <v>1</v>
      </c>
      <c r="L249" s="19">
        <f>M173+M192+M211+M220+M233+M241</f>
        <v>0</v>
      </c>
      <c r="M249" s="19">
        <f>ROUND(K249*L249,2)</f>
        <v>0</v>
      </c>
    </row>
    <row r="250" spans="1:13" ht="1" customHeight="1" x14ac:dyDescent="0.2">
      <c r="A250" s="20"/>
      <c r="B250" s="20"/>
      <c r="C250" s="20"/>
      <c r="D250" s="33"/>
      <c r="E250" s="20"/>
      <c r="F250" s="20"/>
      <c r="G250" s="20"/>
      <c r="H250" s="20"/>
      <c r="I250" s="20"/>
      <c r="J250" s="20"/>
      <c r="K250" s="20"/>
      <c r="L250" s="20"/>
      <c r="M250" s="20"/>
    </row>
    <row r="251" spans="1:13" x14ac:dyDescent="0.2">
      <c r="A251" s="5" t="s">
        <v>269</v>
      </c>
      <c r="B251" s="5" t="s">
        <v>14</v>
      </c>
      <c r="C251" s="5" t="s">
        <v>15</v>
      </c>
      <c r="D251" s="30" t="s">
        <v>270</v>
      </c>
      <c r="E251" s="6"/>
      <c r="F251" s="6"/>
      <c r="G251" s="6"/>
      <c r="H251" s="6"/>
      <c r="I251" s="6"/>
      <c r="J251" s="6"/>
      <c r="K251" s="7">
        <f>K273</f>
        <v>1</v>
      </c>
      <c r="L251" s="8">
        <f>L273</f>
        <v>0</v>
      </c>
      <c r="M251" s="8">
        <f>M273</f>
        <v>0</v>
      </c>
    </row>
    <row r="252" spans="1:13" x14ac:dyDescent="0.2">
      <c r="A252" s="9" t="s">
        <v>271</v>
      </c>
      <c r="B252" s="9" t="s">
        <v>14</v>
      </c>
      <c r="C252" s="9" t="s">
        <v>15</v>
      </c>
      <c r="D252" s="31" t="s">
        <v>272</v>
      </c>
      <c r="E252" s="10"/>
      <c r="F252" s="10"/>
      <c r="G252" s="10"/>
      <c r="H252" s="10"/>
      <c r="I252" s="10"/>
      <c r="J252" s="10"/>
      <c r="K252" s="11">
        <f>K258</f>
        <v>1</v>
      </c>
      <c r="L252" s="11">
        <f>L258</f>
        <v>0</v>
      </c>
      <c r="M252" s="11">
        <f>M258</f>
        <v>0</v>
      </c>
    </row>
    <row r="253" spans="1:13" ht="36" x14ac:dyDescent="0.2">
      <c r="A253" s="12" t="s">
        <v>273</v>
      </c>
      <c r="B253" s="13" t="s">
        <v>20</v>
      </c>
      <c r="C253" s="13" t="s">
        <v>165</v>
      </c>
      <c r="D253" s="21" t="s">
        <v>274</v>
      </c>
      <c r="E253" s="14"/>
      <c r="F253" s="14"/>
      <c r="G253" s="14"/>
      <c r="H253" s="14"/>
      <c r="I253" s="14"/>
      <c r="J253" s="14"/>
      <c r="K253" s="15">
        <f>K256</f>
        <v>208</v>
      </c>
      <c r="L253" s="15">
        <f>L256</f>
        <v>0</v>
      </c>
      <c r="M253" s="15">
        <f>M256</f>
        <v>0</v>
      </c>
    </row>
    <row r="254" spans="1:13" ht="409.6" x14ac:dyDescent="0.2">
      <c r="A254" s="14"/>
      <c r="B254" s="14"/>
      <c r="C254" s="14"/>
      <c r="D254" s="21" t="s">
        <v>275</v>
      </c>
      <c r="E254" s="14"/>
      <c r="F254" s="14"/>
      <c r="G254" s="14"/>
      <c r="H254" s="14"/>
      <c r="I254" s="14"/>
      <c r="J254" s="14"/>
      <c r="K254" s="14"/>
      <c r="L254" s="14"/>
      <c r="M254" s="14"/>
    </row>
    <row r="255" spans="1:13" x14ac:dyDescent="0.2">
      <c r="A255" s="14"/>
      <c r="B255" s="14"/>
      <c r="C255" s="14"/>
      <c r="D255" s="32"/>
      <c r="E255" s="13" t="s">
        <v>276</v>
      </c>
      <c r="F255" s="16">
        <v>1</v>
      </c>
      <c r="G255" s="17">
        <v>208</v>
      </c>
      <c r="H255" s="17">
        <v>0</v>
      </c>
      <c r="I255" s="17">
        <v>0</v>
      </c>
      <c r="J255" s="15">
        <f>OR(F255&lt;&gt;0,G255&lt;&gt;0,H255&lt;&gt;0,I255&lt;&gt;0)*(F255 + (F255 = 0))*(G255 + (G255 = 0))*(H255 + (H255 = 0))*(I255 + (I255 = 0))</f>
        <v>208</v>
      </c>
      <c r="K255" s="14"/>
      <c r="L255" s="14"/>
      <c r="M255" s="14"/>
    </row>
    <row r="256" spans="1:13" x14ac:dyDescent="0.2">
      <c r="A256" s="14"/>
      <c r="B256" s="14"/>
      <c r="C256" s="14"/>
      <c r="D256" s="32"/>
      <c r="E256" s="14"/>
      <c r="F256" s="14"/>
      <c r="G256" s="14"/>
      <c r="H256" s="14"/>
      <c r="I256" s="14"/>
      <c r="J256" s="18" t="s">
        <v>277</v>
      </c>
      <c r="K256" s="19">
        <f>J255</f>
        <v>208</v>
      </c>
      <c r="L256" s="17">
        <v>0</v>
      </c>
      <c r="M256" s="19">
        <f>ROUND(K256*L256,2)</f>
        <v>0</v>
      </c>
    </row>
    <row r="257" spans="1:13" ht="1" customHeight="1" x14ac:dyDescent="0.2">
      <c r="A257" s="20"/>
      <c r="B257" s="20"/>
      <c r="C257" s="20"/>
      <c r="D257" s="33"/>
      <c r="E257" s="20"/>
      <c r="F257" s="20"/>
      <c r="G257" s="20"/>
      <c r="H257" s="20"/>
      <c r="I257" s="20"/>
      <c r="J257" s="20"/>
      <c r="K257" s="20"/>
      <c r="L257" s="20"/>
      <c r="M257" s="20"/>
    </row>
    <row r="258" spans="1:13" x14ac:dyDescent="0.2">
      <c r="A258" s="14"/>
      <c r="B258" s="14"/>
      <c r="C258" s="14"/>
      <c r="D258" s="32"/>
      <c r="E258" s="14"/>
      <c r="F258" s="14"/>
      <c r="G258" s="14"/>
      <c r="H258" s="14"/>
      <c r="I258" s="14"/>
      <c r="J258" s="18" t="s">
        <v>278</v>
      </c>
      <c r="K258" s="17">
        <v>1</v>
      </c>
      <c r="L258" s="19">
        <f>M253</f>
        <v>0</v>
      </c>
      <c r="M258" s="19">
        <f>ROUND(K258*L258,2)</f>
        <v>0</v>
      </c>
    </row>
    <row r="259" spans="1:13" ht="1" customHeight="1" x14ac:dyDescent="0.2">
      <c r="A259" s="20"/>
      <c r="B259" s="20"/>
      <c r="C259" s="20"/>
      <c r="D259" s="33"/>
      <c r="E259" s="20"/>
      <c r="F259" s="20"/>
      <c r="G259" s="20"/>
      <c r="H259" s="20"/>
      <c r="I259" s="20"/>
      <c r="J259" s="20"/>
      <c r="K259" s="20"/>
      <c r="L259" s="20"/>
      <c r="M259" s="20"/>
    </row>
    <row r="260" spans="1:13" x14ac:dyDescent="0.2">
      <c r="A260" s="9" t="s">
        <v>279</v>
      </c>
      <c r="B260" s="9" t="s">
        <v>14</v>
      </c>
      <c r="C260" s="9" t="s">
        <v>15</v>
      </c>
      <c r="D260" s="31" t="s">
        <v>280</v>
      </c>
      <c r="E260" s="10"/>
      <c r="F260" s="10"/>
      <c r="G260" s="10"/>
      <c r="H260" s="10"/>
      <c r="I260" s="10"/>
      <c r="J260" s="10"/>
      <c r="K260" s="11">
        <f>K271</f>
        <v>1</v>
      </c>
      <c r="L260" s="11">
        <f>L271</f>
        <v>0</v>
      </c>
      <c r="M260" s="11">
        <f>M271</f>
        <v>0</v>
      </c>
    </row>
    <row r="261" spans="1:13" x14ac:dyDescent="0.2">
      <c r="A261" s="13" t="s">
        <v>281</v>
      </c>
      <c r="B261" s="13" t="s">
        <v>20</v>
      </c>
      <c r="C261" s="13" t="s">
        <v>165</v>
      </c>
      <c r="D261" s="21" t="s">
        <v>282</v>
      </c>
      <c r="E261" s="14"/>
      <c r="F261" s="14"/>
      <c r="G261" s="14"/>
      <c r="H261" s="14"/>
      <c r="I261" s="14"/>
      <c r="J261" s="14"/>
      <c r="K261" s="15">
        <f>K264</f>
        <v>94.31</v>
      </c>
      <c r="L261" s="15">
        <f>L264</f>
        <v>0</v>
      </c>
      <c r="M261" s="15">
        <f>M264</f>
        <v>0</v>
      </c>
    </row>
    <row r="262" spans="1:13" ht="180" x14ac:dyDescent="0.2">
      <c r="A262" s="14"/>
      <c r="B262" s="14"/>
      <c r="C262" s="14"/>
      <c r="D262" s="21" t="s">
        <v>283</v>
      </c>
      <c r="E262" s="14"/>
      <c r="F262" s="14"/>
      <c r="G262" s="14"/>
      <c r="H262" s="14"/>
      <c r="I262" s="14"/>
      <c r="J262" s="14"/>
      <c r="K262" s="14"/>
      <c r="L262" s="14"/>
      <c r="M262" s="14"/>
    </row>
    <row r="263" spans="1:13" x14ac:dyDescent="0.2">
      <c r="A263" s="14"/>
      <c r="B263" s="14"/>
      <c r="C263" s="14"/>
      <c r="D263" s="32"/>
      <c r="E263" s="13" t="s">
        <v>284</v>
      </c>
      <c r="F263" s="16">
        <v>1</v>
      </c>
      <c r="G263" s="17">
        <v>62.87</v>
      </c>
      <c r="H263" s="17">
        <v>0</v>
      </c>
      <c r="I263" s="17">
        <v>1.5</v>
      </c>
      <c r="J263" s="15">
        <f>OR(F263&lt;&gt;0,G263&lt;&gt;0,H263&lt;&gt;0,I263&lt;&gt;0)*(F263 + (F263 = 0))*(G263 + (G263 = 0))*(H263 + (H263 = 0))*(I263 + (I263 = 0))</f>
        <v>94.31</v>
      </c>
      <c r="K263" s="14"/>
      <c r="L263" s="14"/>
      <c r="M263" s="14"/>
    </row>
    <row r="264" spans="1:13" x14ac:dyDescent="0.2">
      <c r="A264" s="14"/>
      <c r="B264" s="14"/>
      <c r="C264" s="14"/>
      <c r="D264" s="32"/>
      <c r="E264" s="14"/>
      <c r="F264" s="14"/>
      <c r="G264" s="14"/>
      <c r="H264" s="14"/>
      <c r="I264" s="14"/>
      <c r="J264" s="18" t="s">
        <v>285</v>
      </c>
      <c r="K264" s="19">
        <f>J263</f>
        <v>94.31</v>
      </c>
      <c r="L264" s="17">
        <v>0</v>
      </c>
      <c r="M264" s="19">
        <f>ROUND(K264*L264,2)</f>
        <v>0</v>
      </c>
    </row>
    <row r="265" spans="1:13" ht="1" customHeight="1" x14ac:dyDescent="0.2">
      <c r="A265" s="20"/>
      <c r="B265" s="20"/>
      <c r="C265" s="20"/>
      <c r="D265" s="33"/>
      <c r="E265" s="20"/>
      <c r="F265" s="20"/>
      <c r="G265" s="20"/>
      <c r="H265" s="20"/>
      <c r="I265" s="20"/>
      <c r="J265" s="20"/>
      <c r="K265" s="20"/>
      <c r="L265" s="20"/>
      <c r="M265" s="20"/>
    </row>
    <row r="266" spans="1:13" x14ac:dyDescent="0.2">
      <c r="A266" s="12" t="s">
        <v>286</v>
      </c>
      <c r="B266" s="13" t="s">
        <v>20</v>
      </c>
      <c r="C266" s="13" t="s">
        <v>165</v>
      </c>
      <c r="D266" s="21" t="s">
        <v>287</v>
      </c>
      <c r="E266" s="14"/>
      <c r="F266" s="14"/>
      <c r="G266" s="14"/>
      <c r="H266" s="14"/>
      <c r="I266" s="14"/>
      <c r="J266" s="14"/>
      <c r="K266" s="15">
        <f>K269</f>
        <v>8.14</v>
      </c>
      <c r="L266" s="15">
        <f>L269</f>
        <v>0</v>
      </c>
      <c r="M266" s="15">
        <f>M269</f>
        <v>0</v>
      </c>
    </row>
    <row r="267" spans="1:13" ht="228" x14ac:dyDescent="0.2">
      <c r="A267" s="14"/>
      <c r="B267" s="14"/>
      <c r="C267" s="14"/>
      <c r="D267" s="21" t="s">
        <v>288</v>
      </c>
      <c r="E267" s="14"/>
      <c r="F267" s="14"/>
      <c r="G267" s="14"/>
      <c r="H267" s="14"/>
      <c r="I267" s="14"/>
      <c r="J267" s="14"/>
      <c r="K267" s="14"/>
      <c r="L267" s="14"/>
      <c r="M267" s="14"/>
    </row>
    <row r="268" spans="1:13" x14ac:dyDescent="0.2">
      <c r="A268" s="14"/>
      <c r="B268" s="14"/>
      <c r="C268" s="14"/>
      <c r="D268" s="32"/>
      <c r="E268" s="13" t="s">
        <v>289</v>
      </c>
      <c r="F268" s="16">
        <v>1</v>
      </c>
      <c r="G268" s="17">
        <v>8.14</v>
      </c>
      <c r="H268" s="17">
        <v>0</v>
      </c>
      <c r="I268" s="17">
        <v>0</v>
      </c>
      <c r="J268" s="15">
        <f>OR(F268&lt;&gt;0,G268&lt;&gt;0,H268&lt;&gt;0,I268&lt;&gt;0)*(F268 + (F268 = 0))*(G268 + (G268 = 0))*(H268 + (H268 = 0))*(I268 + (I268 = 0))</f>
        <v>8.14</v>
      </c>
      <c r="K268" s="14"/>
      <c r="L268" s="14"/>
      <c r="M268" s="14"/>
    </row>
    <row r="269" spans="1:13" x14ac:dyDescent="0.2">
      <c r="A269" s="14"/>
      <c r="B269" s="14"/>
      <c r="C269" s="14"/>
      <c r="D269" s="32"/>
      <c r="E269" s="14"/>
      <c r="F269" s="14"/>
      <c r="G269" s="14"/>
      <c r="H269" s="14"/>
      <c r="I269" s="14"/>
      <c r="J269" s="18" t="s">
        <v>290</v>
      </c>
      <c r="K269" s="19">
        <f>J268</f>
        <v>8.14</v>
      </c>
      <c r="L269" s="17">
        <v>0</v>
      </c>
      <c r="M269" s="19">
        <f>ROUND(K269*L269,2)</f>
        <v>0</v>
      </c>
    </row>
    <row r="270" spans="1:13" ht="1" customHeight="1" x14ac:dyDescent="0.2">
      <c r="A270" s="20"/>
      <c r="B270" s="20"/>
      <c r="C270" s="20"/>
      <c r="D270" s="33"/>
      <c r="E270" s="20"/>
      <c r="F270" s="20"/>
      <c r="G270" s="20"/>
      <c r="H270" s="20"/>
      <c r="I270" s="20"/>
      <c r="J270" s="20"/>
      <c r="K270" s="20"/>
      <c r="L270" s="20"/>
      <c r="M270" s="20"/>
    </row>
    <row r="271" spans="1:13" x14ac:dyDescent="0.2">
      <c r="A271" s="14"/>
      <c r="B271" s="14"/>
      <c r="C271" s="14"/>
      <c r="D271" s="32"/>
      <c r="E271" s="14"/>
      <c r="F271" s="14"/>
      <c r="G271" s="14"/>
      <c r="H271" s="14"/>
      <c r="I271" s="14"/>
      <c r="J271" s="18" t="s">
        <v>291</v>
      </c>
      <c r="K271" s="17">
        <v>1</v>
      </c>
      <c r="L271" s="19">
        <f>M261+M266</f>
        <v>0</v>
      </c>
      <c r="M271" s="19">
        <f>ROUND(K271*L271,2)</f>
        <v>0</v>
      </c>
    </row>
    <row r="272" spans="1:13" ht="1" customHeight="1" x14ac:dyDescent="0.2">
      <c r="A272" s="20"/>
      <c r="B272" s="20"/>
      <c r="C272" s="20"/>
      <c r="D272" s="33"/>
      <c r="E272" s="20"/>
      <c r="F272" s="20"/>
      <c r="G272" s="20"/>
      <c r="H272" s="20"/>
      <c r="I272" s="20"/>
      <c r="J272" s="20"/>
      <c r="K272" s="20"/>
      <c r="L272" s="20"/>
      <c r="M272" s="20"/>
    </row>
    <row r="273" spans="1:13" x14ac:dyDescent="0.2">
      <c r="A273" s="14"/>
      <c r="B273" s="14"/>
      <c r="C273" s="14"/>
      <c r="D273" s="32"/>
      <c r="E273" s="14"/>
      <c r="F273" s="14"/>
      <c r="G273" s="14"/>
      <c r="H273" s="14"/>
      <c r="I273" s="14"/>
      <c r="J273" s="18" t="s">
        <v>292</v>
      </c>
      <c r="K273" s="22">
        <v>1</v>
      </c>
      <c r="L273" s="19">
        <f>M252+M260</f>
        <v>0</v>
      </c>
      <c r="M273" s="19">
        <f>ROUND(K273*L273,2)</f>
        <v>0</v>
      </c>
    </row>
    <row r="274" spans="1:13" ht="1" customHeight="1" x14ac:dyDescent="0.2">
      <c r="A274" s="20"/>
      <c r="B274" s="20"/>
      <c r="C274" s="20"/>
      <c r="D274" s="33"/>
      <c r="E274" s="20"/>
      <c r="F274" s="20"/>
      <c r="G274" s="20"/>
      <c r="H274" s="20"/>
      <c r="I274" s="20"/>
      <c r="J274" s="20"/>
      <c r="K274" s="20"/>
      <c r="L274" s="20"/>
      <c r="M274" s="20"/>
    </row>
    <row r="275" spans="1:13" x14ac:dyDescent="0.2">
      <c r="A275" s="5" t="s">
        <v>293</v>
      </c>
      <c r="B275" s="5" t="s">
        <v>14</v>
      </c>
      <c r="C275" s="5" t="s">
        <v>15</v>
      </c>
      <c r="D275" s="30" t="s">
        <v>294</v>
      </c>
      <c r="E275" s="6"/>
      <c r="F275" s="6"/>
      <c r="G275" s="6"/>
      <c r="H275" s="6"/>
      <c r="I275" s="6"/>
      <c r="J275" s="6"/>
      <c r="K275" s="7">
        <f>K393</f>
        <v>1</v>
      </c>
      <c r="L275" s="8">
        <f>L393</f>
        <v>0</v>
      </c>
      <c r="M275" s="8">
        <f>M393</f>
        <v>0</v>
      </c>
    </row>
    <row r="276" spans="1:13" x14ac:dyDescent="0.2">
      <c r="A276" s="9" t="s">
        <v>295</v>
      </c>
      <c r="B276" s="9" t="s">
        <v>14</v>
      </c>
      <c r="C276" s="9" t="s">
        <v>15</v>
      </c>
      <c r="D276" s="31" t="s">
        <v>296</v>
      </c>
      <c r="E276" s="10"/>
      <c r="F276" s="10"/>
      <c r="G276" s="10"/>
      <c r="H276" s="10"/>
      <c r="I276" s="10"/>
      <c r="J276" s="10"/>
      <c r="K276" s="11">
        <f>K289</f>
        <v>1</v>
      </c>
      <c r="L276" s="11">
        <f>L289</f>
        <v>0</v>
      </c>
      <c r="M276" s="11">
        <f>M289</f>
        <v>0</v>
      </c>
    </row>
    <row r="277" spans="1:13" x14ac:dyDescent="0.2">
      <c r="A277" s="12" t="s">
        <v>297</v>
      </c>
      <c r="B277" s="13" t="s">
        <v>20</v>
      </c>
      <c r="C277" s="13" t="s">
        <v>165</v>
      </c>
      <c r="D277" s="21" t="s">
        <v>298</v>
      </c>
      <c r="E277" s="14"/>
      <c r="F277" s="14"/>
      <c r="G277" s="14"/>
      <c r="H277" s="14"/>
      <c r="I277" s="14"/>
      <c r="J277" s="14"/>
      <c r="K277" s="15">
        <f>K281</f>
        <v>399.91</v>
      </c>
      <c r="L277" s="15">
        <f>L281</f>
        <v>0</v>
      </c>
      <c r="M277" s="15">
        <f>M281</f>
        <v>0</v>
      </c>
    </row>
    <row r="278" spans="1:13" ht="72" x14ac:dyDescent="0.2">
      <c r="A278" s="14"/>
      <c r="B278" s="14"/>
      <c r="C278" s="14"/>
      <c r="D278" s="21" t="s">
        <v>299</v>
      </c>
      <c r="E278" s="14"/>
      <c r="F278" s="14"/>
      <c r="G278" s="14"/>
      <c r="H278" s="14"/>
      <c r="I278" s="14"/>
      <c r="J278" s="14"/>
      <c r="K278" s="14"/>
      <c r="L278" s="14"/>
      <c r="M278" s="14"/>
    </row>
    <row r="279" spans="1:13" x14ac:dyDescent="0.2">
      <c r="A279" s="14"/>
      <c r="B279" s="14"/>
      <c r="C279" s="14"/>
      <c r="D279" s="32"/>
      <c r="E279" s="13" t="s">
        <v>300</v>
      </c>
      <c r="F279" s="16">
        <v>1</v>
      </c>
      <c r="G279" s="17">
        <v>297.26</v>
      </c>
      <c r="H279" s="17">
        <v>0</v>
      </c>
      <c r="I279" s="17">
        <v>0</v>
      </c>
      <c r="J279" s="15">
        <f>OR(F279&lt;&gt;0,G279&lt;&gt;0,H279&lt;&gt;0,I279&lt;&gt;0)*(F279 + (F279 = 0))*(G279 + (G279 = 0))*(H279 + (H279 = 0))*(I279 + (I279 = 0))</f>
        <v>297.26</v>
      </c>
      <c r="K279" s="14"/>
      <c r="L279" s="14"/>
      <c r="M279" s="14"/>
    </row>
    <row r="280" spans="1:13" x14ac:dyDescent="0.2">
      <c r="A280" s="14"/>
      <c r="B280" s="14"/>
      <c r="C280" s="14"/>
      <c r="D280" s="32"/>
      <c r="E280" s="13" t="s">
        <v>301</v>
      </c>
      <c r="F280" s="16">
        <v>1</v>
      </c>
      <c r="G280" s="17">
        <v>102.65</v>
      </c>
      <c r="H280" s="17">
        <v>0</v>
      </c>
      <c r="I280" s="17">
        <v>0</v>
      </c>
      <c r="J280" s="15">
        <f>OR(F280&lt;&gt;0,G280&lt;&gt;0,H280&lt;&gt;0,I280&lt;&gt;0)*(F280 + (F280 = 0))*(G280 + (G280 = 0))*(H280 + (H280 = 0))*(I280 + (I280 = 0))</f>
        <v>102.65</v>
      </c>
      <c r="K280" s="14"/>
      <c r="L280" s="14"/>
      <c r="M280" s="14"/>
    </row>
    <row r="281" spans="1:13" x14ac:dyDescent="0.2">
      <c r="A281" s="14"/>
      <c r="B281" s="14"/>
      <c r="C281" s="14"/>
      <c r="D281" s="32"/>
      <c r="E281" s="14"/>
      <c r="F281" s="14"/>
      <c r="G281" s="14"/>
      <c r="H281" s="14"/>
      <c r="I281" s="14"/>
      <c r="J281" s="18" t="s">
        <v>302</v>
      </c>
      <c r="K281" s="19">
        <f>SUM(J279:J280)</f>
        <v>399.91</v>
      </c>
      <c r="L281" s="17">
        <v>0</v>
      </c>
      <c r="M281" s="19">
        <f>ROUND(K281*L281,2)</f>
        <v>0</v>
      </c>
    </row>
    <row r="282" spans="1:13" ht="1" customHeight="1" x14ac:dyDescent="0.2">
      <c r="A282" s="20"/>
      <c r="B282" s="20"/>
      <c r="C282" s="20"/>
      <c r="D282" s="33"/>
      <c r="E282" s="20"/>
      <c r="F282" s="20"/>
      <c r="G282" s="20"/>
      <c r="H282" s="20"/>
      <c r="I282" s="20"/>
      <c r="J282" s="20"/>
      <c r="K282" s="20"/>
      <c r="L282" s="20"/>
      <c r="M282" s="20"/>
    </row>
    <row r="283" spans="1:13" ht="24" x14ac:dyDescent="0.2">
      <c r="A283" s="12" t="s">
        <v>303</v>
      </c>
      <c r="B283" s="13" t="s">
        <v>20</v>
      </c>
      <c r="C283" s="13" t="s">
        <v>165</v>
      </c>
      <c r="D283" s="21" t="s">
        <v>304</v>
      </c>
      <c r="E283" s="14"/>
      <c r="F283" s="14"/>
      <c r="G283" s="14"/>
      <c r="H283" s="14"/>
      <c r="I283" s="14"/>
      <c r="J283" s="14"/>
      <c r="K283" s="15">
        <f>K287</f>
        <v>146.96</v>
      </c>
      <c r="L283" s="15">
        <f>L287</f>
        <v>0</v>
      </c>
      <c r="M283" s="15">
        <f>M287</f>
        <v>0</v>
      </c>
    </row>
    <row r="284" spans="1:13" ht="60" x14ac:dyDescent="0.2">
      <c r="A284" s="14"/>
      <c r="B284" s="14"/>
      <c r="C284" s="14"/>
      <c r="D284" s="21" t="s">
        <v>305</v>
      </c>
      <c r="E284" s="14"/>
      <c r="F284" s="14"/>
      <c r="G284" s="14"/>
      <c r="H284" s="14"/>
      <c r="I284" s="14"/>
      <c r="J284" s="14"/>
      <c r="K284" s="14"/>
      <c r="L284" s="14"/>
      <c r="M284" s="14"/>
    </row>
    <row r="285" spans="1:13" x14ac:dyDescent="0.2">
      <c r="A285" s="14"/>
      <c r="B285" s="14"/>
      <c r="C285" s="14"/>
      <c r="D285" s="32"/>
      <c r="E285" s="13" t="s">
        <v>301</v>
      </c>
      <c r="F285" s="16">
        <v>1</v>
      </c>
      <c r="G285" s="17">
        <v>73.48</v>
      </c>
      <c r="H285" s="17">
        <v>0</v>
      </c>
      <c r="I285" s="17">
        <v>0</v>
      </c>
      <c r="J285" s="15">
        <f>OR(F285&lt;&gt;0,G285&lt;&gt;0,H285&lt;&gt;0,I285&lt;&gt;0)*(F285 + (F285 = 0))*(G285 + (G285 = 0))*(H285 + (H285 = 0))*(I285 + (I285 = 0))</f>
        <v>73.48</v>
      </c>
      <c r="K285" s="14"/>
      <c r="L285" s="14"/>
      <c r="M285" s="14"/>
    </row>
    <row r="286" spans="1:13" x14ac:dyDescent="0.2">
      <c r="A286" s="14"/>
      <c r="B286" s="14"/>
      <c r="C286" s="14"/>
      <c r="D286" s="32"/>
      <c r="E286" s="13" t="s">
        <v>301</v>
      </c>
      <c r="F286" s="16">
        <v>0</v>
      </c>
      <c r="G286" s="17">
        <v>73.48</v>
      </c>
      <c r="H286" s="17">
        <v>0</v>
      </c>
      <c r="I286" s="17">
        <v>0</v>
      </c>
      <c r="J286" s="15">
        <f>OR(F286&lt;&gt;0,G286&lt;&gt;0,H286&lt;&gt;0,I286&lt;&gt;0)*(F286 + (F286 = 0))*(G286 + (G286 = 0))*(H286 + (H286 = 0))*(I286 + (I286 = 0))</f>
        <v>73.48</v>
      </c>
      <c r="K286" s="14"/>
      <c r="L286" s="14"/>
      <c r="M286" s="14"/>
    </row>
    <row r="287" spans="1:13" x14ac:dyDescent="0.2">
      <c r="A287" s="14"/>
      <c r="B287" s="14"/>
      <c r="C287" s="14"/>
      <c r="D287" s="32"/>
      <c r="E287" s="14"/>
      <c r="F287" s="14"/>
      <c r="G287" s="14"/>
      <c r="H287" s="14"/>
      <c r="I287" s="14"/>
      <c r="J287" s="18" t="s">
        <v>306</v>
      </c>
      <c r="K287" s="19">
        <f>SUM(J285:J286)</f>
        <v>146.96</v>
      </c>
      <c r="L287" s="17">
        <v>0</v>
      </c>
      <c r="M287" s="19">
        <f>ROUND(K287*L287,2)</f>
        <v>0</v>
      </c>
    </row>
    <row r="288" spans="1:13" ht="1" customHeight="1" x14ac:dyDescent="0.2">
      <c r="A288" s="20"/>
      <c r="B288" s="20"/>
      <c r="C288" s="20"/>
      <c r="D288" s="33"/>
      <c r="E288" s="20"/>
      <c r="F288" s="20"/>
      <c r="G288" s="20"/>
      <c r="H288" s="20"/>
      <c r="I288" s="20"/>
      <c r="J288" s="20"/>
      <c r="K288" s="20"/>
      <c r="L288" s="20"/>
      <c r="M288" s="20"/>
    </row>
    <row r="289" spans="1:13" x14ac:dyDescent="0.2">
      <c r="A289" s="14"/>
      <c r="B289" s="14"/>
      <c r="C289" s="14"/>
      <c r="D289" s="32"/>
      <c r="E289" s="14"/>
      <c r="F289" s="14"/>
      <c r="G289" s="14"/>
      <c r="H289" s="14"/>
      <c r="I289" s="14"/>
      <c r="J289" s="18" t="s">
        <v>307</v>
      </c>
      <c r="K289" s="17">
        <v>1</v>
      </c>
      <c r="L289" s="19">
        <f>M277+M283</f>
        <v>0</v>
      </c>
      <c r="M289" s="19">
        <f>ROUND(K289*L289,2)</f>
        <v>0</v>
      </c>
    </row>
    <row r="290" spans="1:13" ht="1" customHeight="1" x14ac:dyDescent="0.2">
      <c r="A290" s="20"/>
      <c r="B290" s="20"/>
      <c r="C290" s="20"/>
      <c r="D290" s="33"/>
      <c r="E290" s="20"/>
      <c r="F290" s="20"/>
      <c r="G290" s="20"/>
      <c r="H290" s="20"/>
      <c r="I290" s="20"/>
      <c r="J290" s="20"/>
      <c r="K290" s="20"/>
      <c r="L290" s="20"/>
      <c r="M290" s="20"/>
    </row>
    <row r="291" spans="1:13" x14ac:dyDescent="0.2">
      <c r="A291" s="9" t="s">
        <v>308</v>
      </c>
      <c r="B291" s="9" t="s">
        <v>14</v>
      </c>
      <c r="C291" s="9" t="s">
        <v>15</v>
      </c>
      <c r="D291" s="31" t="s">
        <v>309</v>
      </c>
      <c r="E291" s="10"/>
      <c r="F291" s="10"/>
      <c r="G291" s="10"/>
      <c r="H291" s="10"/>
      <c r="I291" s="10"/>
      <c r="J291" s="10"/>
      <c r="K291" s="11">
        <f>K391</f>
        <v>1</v>
      </c>
      <c r="L291" s="11">
        <f>L391</f>
        <v>0</v>
      </c>
      <c r="M291" s="11">
        <f>M391</f>
        <v>0</v>
      </c>
    </row>
    <row r="292" spans="1:13" x14ac:dyDescent="0.2">
      <c r="A292" s="23" t="s">
        <v>310</v>
      </c>
      <c r="B292" s="23" t="s">
        <v>14</v>
      </c>
      <c r="C292" s="23" t="s">
        <v>15</v>
      </c>
      <c r="D292" s="34" t="s">
        <v>311</v>
      </c>
      <c r="E292" s="24"/>
      <c r="F292" s="24"/>
      <c r="G292" s="24"/>
      <c r="H292" s="24"/>
      <c r="I292" s="24"/>
      <c r="J292" s="24"/>
      <c r="K292" s="25">
        <f>K312</f>
        <v>1</v>
      </c>
      <c r="L292" s="25">
        <f>L312</f>
        <v>0</v>
      </c>
      <c r="M292" s="25">
        <f>M312</f>
        <v>0</v>
      </c>
    </row>
    <row r="293" spans="1:13" ht="24" x14ac:dyDescent="0.2">
      <c r="A293" s="13" t="s">
        <v>312</v>
      </c>
      <c r="B293" s="13" t="s">
        <v>20</v>
      </c>
      <c r="C293" s="13" t="s">
        <v>165</v>
      </c>
      <c r="D293" s="21" t="s">
        <v>313</v>
      </c>
      <c r="E293" s="14"/>
      <c r="F293" s="14"/>
      <c r="G293" s="14"/>
      <c r="H293" s="14"/>
      <c r="I293" s="14"/>
      <c r="J293" s="14"/>
      <c r="K293" s="15">
        <f>K298</f>
        <v>61.15</v>
      </c>
      <c r="L293" s="15">
        <f>L298</f>
        <v>0</v>
      </c>
      <c r="M293" s="15">
        <f>M298</f>
        <v>0</v>
      </c>
    </row>
    <row r="294" spans="1:13" ht="284" x14ac:dyDescent="0.2">
      <c r="A294" s="14"/>
      <c r="B294" s="14"/>
      <c r="C294" s="14"/>
      <c r="D294" s="21" t="s">
        <v>314</v>
      </c>
      <c r="E294" s="14"/>
      <c r="F294" s="14"/>
      <c r="G294" s="14"/>
      <c r="H294" s="14"/>
      <c r="I294" s="14"/>
      <c r="J294" s="14"/>
      <c r="K294" s="14"/>
      <c r="L294" s="14"/>
      <c r="M294" s="14"/>
    </row>
    <row r="295" spans="1:13" x14ac:dyDescent="0.2">
      <c r="A295" s="14"/>
      <c r="B295" s="14"/>
      <c r="C295" s="14"/>
      <c r="D295" s="32"/>
      <c r="E295" s="13" t="s">
        <v>315</v>
      </c>
      <c r="F295" s="16">
        <v>1</v>
      </c>
      <c r="G295" s="17">
        <v>23.1</v>
      </c>
      <c r="H295" s="17">
        <v>0</v>
      </c>
      <c r="I295" s="17">
        <v>0</v>
      </c>
      <c r="J295" s="15">
        <f>OR(F295&lt;&gt;0,G295&lt;&gt;0,H295&lt;&gt;0,I295&lt;&gt;0)*(F295 + (F295 = 0))*(G295 + (G295 = 0))*(H295 + (H295 = 0))*(I295 + (I295 = 0))</f>
        <v>23.1</v>
      </c>
      <c r="K295" s="14"/>
      <c r="L295" s="14"/>
      <c r="M295" s="14"/>
    </row>
    <row r="296" spans="1:13" x14ac:dyDescent="0.2">
      <c r="A296" s="14"/>
      <c r="B296" s="14"/>
      <c r="C296" s="14"/>
      <c r="D296" s="32"/>
      <c r="E296" s="13" t="s">
        <v>316</v>
      </c>
      <c r="F296" s="16">
        <v>1</v>
      </c>
      <c r="G296" s="17">
        <v>23.1</v>
      </c>
      <c r="H296" s="17">
        <v>0</v>
      </c>
      <c r="I296" s="17">
        <v>0</v>
      </c>
      <c r="J296" s="15">
        <f>OR(F296&lt;&gt;0,G296&lt;&gt;0,H296&lt;&gt;0,I296&lt;&gt;0)*(F296 + (F296 = 0))*(G296 + (G296 = 0))*(H296 + (H296 = 0))*(I296 + (I296 = 0))</f>
        <v>23.1</v>
      </c>
      <c r="K296" s="14"/>
      <c r="L296" s="14"/>
      <c r="M296" s="14"/>
    </row>
    <row r="297" spans="1:13" x14ac:dyDescent="0.2">
      <c r="A297" s="14"/>
      <c r="B297" s="14"/>
      <c r="C297" s="14"/>
      <c r="D297" s="32"/>
      <c r="E297" s="13" t="s">
        <v>317</v>
      </c>
      <c r="F297" s="16">
        <v>1</v>
      </c>
      <c r="G297" s="17">
        <v>14.95</v>
      </c>
      <c r="H297" s="17">
        <v>0</v>
      </c>
      <c r="I297" s="17">
        <v>0</v>
      </c>
      <c r="J297" s="15">
        <f>OR(F297&lt;&gt;0,G297&lt;&gt;0,H297&lt;&gt;0,I297&lt;&gt;0)*(F297 + (F297 = 0))*(G297 + (G297 = 0))*(H297 + (H297 = 0))*(I297 + (I297 = 0))</f>
        <v>14.95</v>
      </c>
      <c r="K297" s="14"/>
      <c r="L297" s="14"/>
      <c r="M297" s="14"/>
    </row>
    <row r="298" spans="1:13" x14ac:dyDescent="0.2">
      <c r="A298" s="14"/>
      <c r="B298" s="14"/>
      <c r="C298" s="14"/>
      <c r="D298" s="32"/>
      <c r="E298" s="14"/>
      <c r="F298" s="14"/>
      <c r="G298" s="14"/>
      <c r="H298" s="14"/>
      <c r="I298" s="14"/>
      <c r="J298" s="18" t="s">
        <v>318</v>
      </c>
      <c r="K298" s="19">
        <f>SUM(J295:J297)</f>
        <v>61.15</v>
      </c>
      <c r="L298" s="17">
        <v>0</v>
      </c>
      <c r="M298" s="19">
        <f>ROUND(K298*L298,2)</f>
        <v>0</v>
      </c>
    </row>
    <row r="299" spans="1:13" ht="1" customHeight="1" x14ac:dyDescent="0.2">
      <c r="A299" s="20"/>
      <c r="B299" s="20"/>
      <c r="C299" s="20"/>
      <c r="D299" s="33"/>
      <c r="E299" s="20"/>
      <c r="F299" s="20"/>
      <c r="G299" s="20"/>
      <c r="H299" s="20"/>
      <c r="I299" s="20"/>
      <c r="J299" s="20"/>
      <c r="K299" s="20"/>
      <c r="L299" s="20"/>
      <c r="M299" s="20"/>
    </row>
    <row r="300" spans="1:13" ht="24" x14ac:dyDescent="0.2">
      <c r="A300" s="12" t="s">
        <v>319</v>
      </c>
      <c r="B300" s="13" t="s">
        <v>20</v>
      </c>
      <c r="C300" s="13" t="s">
        <v>165</v>
      </c>
      <c r="D300" s="21" t="s">
        <v>320</v>
      </c>
      <c r="E300" s="14"/>
      <c r="F300" s="14"/>
      <c r="G300" s="14"/>
      <c r="H300" s="14"/>
      <c r="I300" s="14"/>
      <c r="J300" s="14"/>
      <c r="K300" s="15">
        <f>K304</f>
        <v>100.76</v>
      </c>
      <c r="L300" s="15">
        <f>L304</f>
        <v>0</v>
      </c>
      <c r="M300" s="15">
        <f>M304</f>
        <v>0</v>
      </c>
    </row>
    <row r="301" spans="1:13" ht="328" x14ac:dyDescent="0.2">
      <c r="A301" s="14"/>
      <c r="B301" s="14"/>
      <c r="C301" s="14"/>
      <c r="D301" s="21" t="s">
        <v>321</v>
      </c>
      <c r="E301" s="14"/>
      <c r="F301" s="14"/>
      <c r="G301" s="14"/>
      <c r="H301" s="14"/>
      <c r="I301" s="14"/>
      <c r="J301" s="14"/>
      <c r="K301" s="14"/>
      <c r="L301" s="14"/>
      <c r="M301" s="14"/>
    </row>
    <row r="302" spans="1:13" x14ac:dyDescent="0.2">
      <c r="A302" s="14"/>
      <c r="B302" s="14"/>
      <c r="C302" s="14"/>
      <c r="D302" s="32"/>
      <c r="E302" s="13" t="s">
        <v>322</v>
      </c>
      <c r="F302" s="16">
        <v>1</v>
      </c>
      <c r="G302" s="17">
        <v>50.38</v>
      </c>
      <c r="H302" s="17">
        <v>0</v>
      </c>
      <c r="I302" s="17">
        <v>0</v>
      </c>
      <c r="J302" s="15">
        <f>OR(F302&lt;&gt;0,G302&lt;&gt;0,H302&lt;&gt;0,I302&lt;&gt;0)*(F302 + (F302 = 0))*(G302 + (G302 = 0))*(H302 + (H302 = 0))*(I302 + (I302 = 0))</f>
        <v>50.38</v>
      </c>
      <c r="K302" s="14"/>
      <c r="L302" s="14"/>
      <c r="M302" s="14"/>
    </row>
    <row r="303" spans="1:13" x14ac:dyDescent="0.2">
      <c r="A303" s="14"/>
      <c r="B303" s="14"/>
      <c r="C303" s="14"/>
      <c r="D303" s="32"/>
      <c r="E303" s="13" t="s">
        <v>323</v>
      </c>
      <c r="F303" s="16">
        <v>1</v>
      </c>
      <c r="G303" s="17">
        <v>50.38</v>
      </c>
      <c r="H303" s="17">
        <v>0</v>
      </c>
      <c r="I303" s="17">
        <v>0</v>
      </c>
      <c r="J303" s="15">
        <f>OR(F303&lt;&gt;0,G303&lt;&gt;0,H303&lt;&gt;0,I303&lt;&gt;0)*(F303 + (F303 = 0))*(G303 + (G303 = 0))*(H303 + (H303 = 0))*(I303 + (I303 = 0))</f>
        <v>50.38</v>
      </c>
      <c r="K303" s="14"/>
      <c r="L303" s="14"/>
      <c r="M303" s="14"/>
    </row>
    <row r="304" spans="1:13" x14ac:dyDescent="0.2">
      <c r="A304" s="14"/>
      <c r="B304" s="14"/>
      <c r="C304" s="14"/>
      <c r="D304" s="32"/>
      <c r="E304" s="14"/>
      <c r="F304" s="14"/>
      <c r="G304" s="14"/>
      <c r="H304" s="14"/>
      <c r="I304" s="14"/>
      <c r="J304" s="18" t="s">
        <v>324</v>
      </c>
      <c r="K304" s="19">
        <f>SUM(J302:J303)</f>
        <v>100.76</v>
      </c>
      <c r="L304" s="17">
        <v>0</v>
      </c>
      <c r="M304" s="19">
        <f>ROUND(K304*L304,2)</f>
        <v>0</v>
      </c>
    </row>
    <row r="305" spans="1:13" ht="1" customHeight="1" x14ac:dyDescent="0.2">
      <c r="A305" s="20"/>
      <c r="B305" s="20"/>
      <c r="C305" s="20"/>
      <c r="D305" s="33"/>
      <c r="E305" s="20"/>
      <c r="F305" s="20"/>
      <c r="G305" s="20"/>
      <c r="H305" s="20"/>
      <c r="I305" s="20"/>
      <c r="J305" s="20"/>
      <c r="K305" s="20"/>
      <c r="L305" s="20"/>
      <c r="M305" s="20"/>
    </row>
    <row r="306" spans="1:13" ht="24" x14ac:dyDescent="0.2">
      <c r="A306" s="12" t="s">
        <v>325</v>
      </c>
      <c r="B306" s="13" t="s">
        <v>20</v>
      </c>
      <c r="C306" s="13" t="s">
        <v>165</v>
      </c>
      <c r="D306" s="21" t="s">
        <v>320</v>
      </c>
      <c r="E306" s="14"/>
      <c r="F306" s="14"/>
      <c r="G306" s="14"/>
      <c r="H306" s="14"/>
      <c r="I306" s="14"/>
      <c r="J306" s="14"/>
      <c r="K306" s="15">
        <f>K310</f>
        <v>205.3</v>
      </c>
      <c r="L306" s="15">
        <f>L310</f>
        <v>0</v>
      </c>
      <c r="M306" s="15">
        <f>M310</f>
        <v>0</v>
      </c>
    </row>
    <row r="307" spans="1:13" ht="328" x14ac:dyDescent="0.2">
      <c r="A307" s="14"/>
      <c r="B307" s="14"/>
      <c r="C307" s="14"/>
      <c r="D307" s="21" t="s">
        <v>326</v>
      </c>
      <c r="E307" s="14"/>
      <c r="F307" s="14"/>
      <c r="G307" s="14"/>
      <c r="H307" s="14"/>
      <c r="I307" s="14"/>
      <c r="J307" s="14"/>
      <c r="K307" s="14"/>
      <c r="L307" s="14"/>
      <c r="M307" s="14"/>
    </row>
    <row r="308" spans="1:13" x14ac:dyDescent="0.2">
      <c r="A308" s="14"/>
      <c r="B308" s="14"/>
      <c r="C308" s="14"/>
      <c r="D308" s="32"/>
      <c r="E308" s="13" t="s">
        <v>327</v>
      </c>
      <c r="F308" s="16">
        <v>1</v>
      </c>
      <c r="G308" s="17">
        <v>102.65</v>
      </c>
      <c r="H308" s="17">
        <v>0</v>
      </c>
      <c r="I308" s="17">
        <v>0</v>
      </c>
      <c r="J308" s="15">
        <f>OR(F308&lt;&gt;0,G308&lt;&gt;0,H308&lt;&gt;0,I308&lt;&gt;0)*(F308 + (F308 = 0))*(G308 + (G308 = 0))*(H308 + (H308 = 0))*(I308 + (I308 = 0))</f>
        <v>102.65</v>
      </c>
      <c r="K308" s="14"/>
      <c r="L308" s="14"/>
      <c r="M308" s="14"/>
    </row>
    <row r="309" spans="1:13" x14ac:dyDescent="0.2">
      <c r="A309" s="14"/>
      <c r="B309" s="14"/>
      <c r="C309" s="14"/>
      <c r="D309" s="32"/>
      <c r="E309" s="13" t="s">
        <v>328</v>
      </c>
      <c r="F309" s="16">
        <v>1</v>
      </c>
      <c r="G309" s="17">
        <v>102.65</v>
      </c>
      <c r="H309" s="17">
        <v>0</v>
      </c>
      <c r="I309" s="17">
        <v>0</v>
      </c>
      <c r="J309" s="15">
        <f>OR(F309&lt;&gt;0,G309&lt;&gt;0,H309&lt;&gt;0,I309&lt;&gt;0)*(F309 + (F309 = 0))*(G309 + (G309 = 0))*(H309 + (H309 = 0))*(I309 + (I309 = 0))</f>
        <v>102.65</v>
      </c>
      <c r="K309" s="14"/>
      <c r="L309" s="14"/>
      <c r="M309" s="14"/>
    </row>
    <row r="310" spans="1:13" x14ac:dyDescent="0.2">
      <c r="A310" s="14"/>
      <c r="B310" s="14"/>
      <c r="C310" s="14"/>
      <c r="D310" s="32"/>
      <c r="E310" s="14"/>
      <c r="F310" s="14"/>
      <c r="G310" s="14"/>
      <c r="H310" s="14"/>
      <c r="I310" s="14"/>
      <c r="J310" s="18" t="s">
        <v>329</v>
      </c>
      <c r="K310" s="19">
        <f>SUM(J308:J309)</f>
        <v>205.3</v>
      </c>
      <c r="L310" s="17">
        <v>0</v>
      </c>
      <c r="M310" s="19">
        <f>ROUND(K310*L310,2)</f>
        <v>0</v>
      </c>
    </row>
    <row r="311" spans="1:13" ht="1" customHeight="1" x14ac:dyDescent="0.2">
      <c r="A311" s="20"/>
      <c r="B311" s="20"/>
      <c r="C311" s="20"/>
      <c r="D311" s="33"/>
      <c r="E311" s="20"/>
      <c r="F311" s="20"/>
      <c r="G311" s="20"/>
      <c r="H311" s="20"/>
      <c r="I311" s="20"/>
      <c r="J311" s="20"/>
      <c r="K311" s="20"/>
      <c r="L311" s="20"/>
      <c r="M311" s="20"/>
    </row>
    <row r="312" spans="1:13" x14ac:dyDescent="0.2">
      <c r="A312" s="14"/>
      <c r="B312" s="14"/>
      <c r="C312" s="14"/>
      <c r="D312" s="32"/>
      <c r="E312" s="14"/>
      <c r="F312" s="14"/>
      <c r="G312" s="14"/>
      <c r="H312" s="14"/>
      <c r="I312" s="14"/>
      <c r="J312" s="18" t="s">
        <v>330</v>
      </c>
      <c r="K312" s="17">
        <v>1</v>
      </c>
      <c r="L312" s="19">
        <f>M293+M300+M306</f>
        <v>0</v>
      </c>
      <c r="M312" s="19">
        <f>ROUND(K312*L312,2)</f>
        <v>0</v>
      </c>
    </row>
    <row r="313" spans="1:13" ht="1" customHeight="1" x14ac:dyDescent="0.2">
      <c r="A313" s="20"/>
      <c r="B313" s="20"/>
      <c r="C313" s="20"/>
      <c r="D313" s="33"/>
      <c r="E313" s="20"/>
      <c r="F313" s="20"/>
      <c r="G313" s="20"/>
      <c r="H313" s="20"/>
      <c r="I313" s="20"/>
      <c r="J313" s="20"/>
      <c r="K313" s="20"/>
      <c r="L313" s="20"/>
      <c r="M313" s="20"/>
    </row>
    <row r="314" spans="1:13" x14ac:dyDescent="0.2">
      <c r="A314" s="23" t="s">
        <v>331</v>
      </c>
      <c r="B314" s="23" t="s">
        <v>14</v>
      </c>
      <c r="C314" s="23" t="s">
        <v>15</v>
      </c>
      <c r="D314" s="34" t="s">
        <v>332</v>
      </c>
      <c r="E314" s="24"/>
      <c r="F314" s="24"/>
      <c r="G314" s="24"/>
      <c r="H314" s="24"/>
      <c r="I314" s="24"/>
      <c r="J314" s="24"/>
      <c r="K314" s="25">
        <f>K344</f>
        <v>1</v>
      </c>
      <c r="L314" s="25">
        <f>L344</f>
        <v>0</v>
      </c>
      <c r="M314" s="25">
        <f>M344</f>
        <v>0</v>
      </c>
    </row>
    <row r="315" spans="1:13" x14ac:dyDescent="0.2">
      <c r="A315" s="13" t="s">
        <v>333</v>
      </c>
      <c r="B315" s="13" t="s">
        <v>20</v>
      </c>
      <c r="C315" s="13" t="s">
        <v>165</v>
      </c>
      <c r="D315" s="21" t="s">
        <v>334</v>
      </c>
      <c r="E315" s="14"/>
      <c r="F315" s="14"/>
      <c r="G315" s="14"/>
      <c r="H315" s="14"/>
      <c r="I315" s="14"/>
      <c r="J315" s="14"/>
      <c r="K315" s="15">
        <f>K320</f>
        <v>373.84</v>
      </c>
      <c r="L315" s="15">
        <f>L320</f>
        <v>0</v>
      </c>
      <c r="M315" s="15">
        <f>M320</f>
        <v>0</v>
      </c>
    </row>
    <row r="316" spans="1:13" ht="339" x14ac:dyDescent="0.2">
      <c r="A316" s="14"/>
      <c r="B316" s="14"/>
      <c r="C316" s="14"/>
      <c r="D316" s="21" t="s">
        <v>335</v>
      </c>
      <c r="E316" s="14"/>
      <c r="F316" s="14"/>
      <c r="G316" s="14"/>
      <c r="H316" s="14"/>
      <c r="I316" s="14"/>
      <c r="J316" s="14"/>
      <c r="K316" s="14"/>
      <c r="L316" s="14"/>
      <c r="M316" s="14"/>
    </row>
    <row r="317" spans="1:13" x14ac:dyDescent="0.2">
      <c r="A317" s="14"/>
      <c r="B317" s="14"/>
      <c r="C317" s="14"/>
      <c r="D317" s="32"/>
      <c r="E317" s="13" t="s">
        <v>336</v>
      </c>
      <c r="F317" s="16">
        <v>1</v>
      </c>
      <c r="G317" s="17">
        <v>143.97999999999999</v>
      </c>
      <c r="H317" s="17">
        <v>0</v>
      </c>
      <c r="I317" s="17">
        <v>0</v>
      </c>
      <c r="J317" s="15">
        <f>OR(F317&lt;&gt;0,G317&lt;&gt;0,H317&lt;&gt;0,I317&lt;&gt;0)*(F317 + (F317 = 0))*(G317 + (G317 = 0))*(H317 + (H317 = 0))*(I317 + (I317 = 0))</f>
        <v>143.97999999999999</v>
      </c>
      <c r="K317" s="14"/>
      <c r="L317" s="14"/>
      <c r="M317" s="14"/>
    </row>
    <row r="318" spans="1:13" x14ac:dyDescent="0.2">
      <c r="A318" s="14"/>
      <c r="B318" s="14"/>
      <c r="C318" s="14"/>
      <c r="D318" s="32"/>
      <c r="E318" s="13" t="s">
        <v>337</v>
      </c>
      <c r="F318" s="16">
        <v>0</v>
      </c>
      <c r="G318" s="17">
        <v>153.52000000000001</v>
      </c>
      <c r="H318" s="17">
        <v>0</v>
      </c>
      <c r="I318" s="17">
        <v>0</v>
      </c>
      <c r="J318" s="15">
        <f>OR(F318&lt;&gt;0,G318&lt;&gt;0,H318&lt;&gt;0,I318&lt;&gt;0)*(F318 + (F318 = 0))*(G318 + (G318 = 0))*(H318 + (H318 = 0))*(I318 + (I318 = 0))</f>
        <v>153.52000000000001</v>
      </c>
      <c r="K318" s="14"/>
      <c r="L318" s="14"/>
      <c r="M318" s="14"/>
    </row>
    <row r="319" spans="1:13" x14ac:dyDescent="0.2">
      <c r="A319" s="14"/>
      <c r="B319" s="14"/>
      <c r="C319" s="14"/>
      <c r="D319" s="32"/>
      <c r="E319" s="13" t="s">
        <v>338</v>
      </c>
      <c r="F319" s="16">
        <v>0</v>
      </c>
      <c r="G319" s="17">
        <v>76.34</v>
      </c>
      <c r="H319" s="17">
        <v>0</v>
      </c>
      <c r="I319" s="17">
        <v>0</v>
      </c>
      <c r="J319" s="15">
        <f>OR(F319&lt;&gt;0,G319&lt;&gt;0,H319&lt;&gt;0,I319&lt;&gt;0)*(F319 + (F319 = 0))*(G319 + (G319 = 0))*(H319 + (H319 = 0))*(I319 + (I319 = 0))</f>
        <v>76.34</v>
      </c>
      <c r="K319" s="14"/>
      <c r="L319" s="14"/>
      <c r="M319" s="14"/>
    </row>
    <row r="320" spans="1:13" x14ac:dyDescent="0.2">
      <c r="A320" s="14"/>
      <c r="B320" s="14"/>
      <c r="C320" s="14"/>
      <c r="D320" s="32"/>
      <c r="E320" s="14"/>
      <c r="F320" s="14"/>
      <c r="G320" s="14"/>
      <c r="H320" s="14"/>
      <c r="I320" s="14"/>
      <c r="J320" s="18" t="s">
        <v>339</v>
      </c>
      <c r="K320" s="19">
        <f>SUM(J317:J319)</f>
        <v>373.84</v>
      </c>
      <c r="L320" s="17">
        <v>0</v>
      </c>
      <c r="M320" s="19">
        <f>ROUND(K320*L320,2)</f>
        <v>0</v>
      </c>
    </row>
    <row r="321" spans="1:13" ht="1" customHeight="1" x14ac:dyDescent="0.2">
      <c r="A321" s="20"/>
      <c r="B321" s="20"/>
      <c r="C321" s="20"/>
      <c r="D321" s="33"/>
      <c r="E321" s="20"/>
      <c r="F321" s="20"/>
      <c r="G321" s="20"/>
      <c r="H321" s="20"/>
      <c r="I321" s="20"/>
      <c r="J321" s="20"/>
      <c r="K321" s="20"/>
      <c r="L321" s="20"/>
      <c r="M321" s="20"/>
    </row>
    <row r="322" spans="1:13" x14ac:dyDescent="0.2">
      <c r="A322" s="13" t="s">
        <v>340</v>
      </c>
      <c r="B322" s="13" t="s">
        <v>20</v>
      </c>
      <c r="C322" s="13" t="s">
        <v>48</v>
      </c>
      <c r="D322" s="21" t="s">
        <v>341</v>
      </c>
      <c r="E322" s="14"/>
      <c r="F322" s="14"/>
      <c r="G322" s="14"/>
      <c r="H322" s="14"/>
      <c r="I322" s="14"/>
      <c r="J322" s="14"/>
      <c r="K322" s="15">
        <f>K333</f>
        <v>755.24</v>
      </c>
      <c r="L322" s="15">
        <f>L333</f>
        <v>0</v>
      </c>
      <c r="M322" s="15">
        <f>M333</f>
        <v>0</v>
      </c>
    </row>
    <row r="323" spans="1:13" ht="228" x14ac:dyDescent="0.2">
      <c r="A323" s="14"/>
      <c r="B323" s="14"/>
      <c r="C323" s="14"/>
      <c r="D323" s="21" t="s">
        <v>342</v>
      </c>
      <c r="E323" s="14"/>
      <c r="F323" s="14"/>
      <c r="G323" s="14"/>
      <c r="H323" s="14"/>
      <c r="I323" s="14"/>
      <c r="J323" s="14"/>
      <c r="K323" s="14"/>
      <c r="L323" s="14"/>
      <c r="M323" s="14"/>
    </row>
    <row r="324" spans="1:13" x14ac:dyDescent="0.2">
      <c r="A324" s="14"/>
      <c r="B324" s="14"/>
      <c r="C324" s="14"/>
      <c r="D324" s="32"/>
      <c r="E324" s="13" t="s">
        <v>301</v>
      </c>
      <c r="F324" s="16">
        <v>1</v>
      </c>
      <c r="G324" s="17">
        <v>59.25</v>
      </c>
      <c r="H324" s="17">
        <v>0</v>
      </c>
      <c r="I324" s="17">
        <v>0</v>
      </c>
      <c r="J324" s="15">
        <f t="shared" ref="J324:J332" si="0">OR(F324&lt;&gt;0,G324&lt;&gt;0,H324&lt;&gt;0,I324&lt;&gt;0)*(F324 + (F324 = 0))*(G324 + (G324 = 0))*(H324 + (H324 = 0))*(I324 + (I324 = 0))</f>
        <v>59.25</v>
      </c>
      <c r="K324" s="14"/>
      <c r="L324" s="14"/>
      <c r="M324" s="14"/>
    </row>
    <row r="325" spans="1:13" x14ac:dyDescent="0.2">
      <c r="A325" s="14"/>
      <c r="B325" s="14"/>
      <c r="C325" s="14"/>
      <c r="D325" s="32"/>
      <c r="E325" s="13" t="s">
        <v>301</v>
      </c>
      <c r="F325" s="16">
        <v>1</v>
      </c>
      <c r="G325" s="17">
        <v>59.25</v>
      </c>
      <c r="H325" s="17">
        <v>0</v>
      </c>
      <c r="I325" s="17">
        <v>0</v>
      </c>
      <c r="J325" s="15">
        <f t="shared" si="0"/>
        <v>59.25</v>
      </c>
      <c r="K325" s="14"/>
      <c r="L325" s="14"/>
      <c r="M325" s="14"/>
    </row>
    <row r="326" spans="1:13" x14ac:dyDescent="0.2">
      <c r="A326" s="14"/>
      <c r="B326" s="14"/>
      <c r="C326" s="14"/>
      <c r="D326" s="32"/>
      <c r="E326" s="13" t="s">
        <v>236</v>
      </c>
      <c r="F326" s="16">
        <v>1</v>
      </c>
      <c r="G326" s="17">
        <v>89.38</v>
      </c>
      <c r="H326" s="17">
        <v>0</v>
      </c>
      <c r="I326" s="17">
        <v>0</v>
      </c>
      <c r="J326" s="15">
        <f t="shared" si="0"/>
        <v>89.38</v>
      </c>
      <c r="K326" s="14"/>
      <c r="L326" s="14"/>
      <c r="M326" s="14"/>
    </row>
    <row r="327" spans="1:13" x14ac:dyDescent="0.2">
      <c r="A327" s="14"/>
      <c r="B327" s="14"/>
      <c r="C327" s="14"/>
      <c r="D327" s="32"/>
      <c r="E327" s="13" t="s">
        <v>343</v>
      </c>
      <c r="F327" s="16">
        <v>1</v>
      </c>
      <c r="G327" s="17">
        <v>242.28</v>
      </c>
      <c r="H327" s="17">
        <v>0</v>
      </c>
      <c r="I327" s="17">
        <v>0</v>
      </c>
      <c r="J327" s="15">
        <f t="shared" si="0"/>
        <v>242.28</v>
      </c>
      <c r="K327" s="14"/>
      <c r="L327" s="14"/>
      <c r="M327" s="14"/>
    </row>
    <row r="328" spans="1:13" x14ac:dyDescent="0.2">
      <c r="A328" s="14"/>
      <c r="B328" s="14"/>
      <c r="C328" s="14"/>
      <c r="D328" s="32"/>
      <c r="E328" s="13" t="s">
        <v>344</v>
      </c>
      <c r="F328" s="16">
        <v>1</v>
      </c>
      <c r="G328" s="17">
        <v>50.17</v>
      </c>
      <c r="H328" s="17">
        <v>0</v>
      </c>
      <c r="I328" s="17">
        <v>0</v>
      </c>
      <c r="J328" s="15">
        <f t="shared" si="0"/>
        <v>50.17</v>
      </c>
      <c r="K328" s="14"/>
      <c r="L328" s="14"/>
      <c r="M328" s="14"/>
    </row>
    <row r="329" spans="1:13" x14ac:dyDescent="0.2">
      <c r="A329" s="14"/>
      <c r="B329" s="14"/>
      <c r="C329" s="14"/>
      <c r="D329" s="32"/>
      <c r="E329" s="13" t="s">
        <v>15</v>
      </c>
      <c r="F329" s="16">
        <v>1</v>
      </c>
      <c r="G329" s="17">
        <v>52.59</v>
      </c>
      <c r="H329" s="17">
        <v>0</v>
      </c>
      <c r="I329" s="17">
        <v>0</v>
      </c>
      <c r="J329" s="15">
        <f t="shared" si="0"/>
        <v>52.59</v>
      </c>
      <c r="K329" s="14"/>
      <c r="L329" s="14"/>
      <c r="M329" s="14"/>
    </row>
    <row r="330" spans="1:13" x14ac:dyDescent="0.2">
      <c r="A330" s="14"/>
      <c r="B330" s="14"/>
      <c r="C330" s="14"/>
      <c r="D330" s="32"/>
      <c r="E330" s="13" t="s">
        <v>15</v>
      </c>
      <c r="F330" s="16">
        <v>1</v>
      </c>
      <c r="G330" s="17">
        <v>39.56</v>
      </c>
      <c r="H330" s="17">
        <v>0</v>
      </c>
      <c r="I330" s="17">
        <v>0</v>
      </c>
      <c r="J330" s="15">
        <f t="shared" si="0"/>
        <v>39.56</v>
      </c>
      <c r="K330" s="14"/>
      <c r="L330" s="14"/>
      <c r="M330" s="14"/>
    </row>
    <row r="331" spans="1:13" x14ac:dyDescent="0.2">
      <c r="A331" s="14"/>
      <c r="B331" s="14"/>
      <c r="C331" s="14"/>
      <c r="D331" s="32"/>
      <c r="E331" s="13" t="s">
        <v>345</v>
      </c>
      <c r="F331" s="16">
        <v>1</v>
      </c>
      <c r="G331" s="17">
        <v>42.76</v>
      </c>
      <c r="H331" s="17">
        <v>0</v>
      </c>
      <c r="I331" s="17">
        <v>0</v>
      </c>
      <c r="J331" s="15">
        <f t="shared" si="0"/>
        <v>42.76</v>
      </c>
      <c r="K331" s="14"/>
      <c r="L331" s="14"/>
      <c r="M331" s="14"/>
    </row>
    <row r="332" spans="1:13" x14ac:dyDescent="0.2">
      <c r="A332" s="14"/>
      <c r="B332" s="14"/>
      <c r="C332" s="14"/>
      <c r="D332" s="32"/>
      <c r="E332" s="13" t="s">
        <v>343</v>
      </c>
      <c r="F332" s="16">
        <v>1</v>
      </c>
      <c r="G332" s="17">
        <v>120</v>
      </c>
      <c r="H332" s="17">
        <v>0</v>
      </c>
      <c r="I332" s="17">
        <v>0</v>
      </c>
      <c r="J332" s="15">
        <f t="shared" si="0"/>
        <v>120</v>
      </c>
      <c r="K332" s="14"/>
      <c r="L332" s="14"/>
      <c r="M332" s="14"/>
    </row>
    <row r="333" spans="1:13" x14ac:dyDescent="0.2">
      <c r="A333" s="14"/>
      <c r="B333" s="14"/>
      <c r="C333" s="14"/>
      <c r="D333" s="32"/>
      <c r="E333" s="14"/>
      <c r="F333" s="14"/>
      <c r="G333" s="14"/>
      <c r="H333" s="14"/>
      <c r="I333" s="14"/>
      <c r="J333" s="18" t="s">
        <v>346</v>
      </c>
      <c r="K333" s="19">
        <f>SUM(J324:J332)</f>
        <v>755.24</v>
      </c>
      <c r="L333" s="17">
        <v>0</v>
      </c>
      <c r="M333" s="19">
        <f>ROUND(K333*L333,2)</f>
        <v>0</v>
      </c>
    </row>
    <row r="334" spans="1:13" ht="1" customHeight="1" x14ac:dyDescent="0.2">
      <c r="A334" s="20"/>
      <c r="B334" s="20"/>
      <c r="C334" s="20"/>
      <c r="D334" s="33"/>
      <c r="E334" s="20"/>
      <c r="F334" s="20"/>
      <c r="G334" s="20"/>
      <c r="H334" s="20"/>
      <c r="I334" s="20"/>
      <c r="J334" s="20"/>
      <c r="K334" s="20"/>
      <c r="L334" s="20"/>
      <c r="M334" s="20"/>
    </row>
    <row r="335" spans="1:13" x14ac:dyDescent="0.2">
      <c r="A335" s="13" t="s">
        <v>347</v>
      </c>
      <c r="B335" s="13" t="s">
        <v>20</v>
      </c>
      <c r="C335" s="13" t="s">
        <v>165</v>
      </c>
      <c r="D335" s="21" t="s">
        <v>348</v>
      </c>
      <c r="E335" s="14"/>
      <c r="F335" s="14"/>
      <c r="G335" s="14"/>
      <c r="H335" s="14"/>
      <c r="I335" s="14"/>
      <c r="J335" s="14"/>
      <c r="K335" s="15">
        <f>K342</f>
        <v>626.28</v>
      </c>
      <c r="L335" s="15">
        <f>L342</f>
        <v>0</v>
      </c>
      <c r="M335" s="15">
        <f>M342</f>
        <v>0</v>
      </c>
    </row>
    <row r="336" spans="1:13" ht="284" x14ac:dyDescent="0.2">
      <c r="A336" s="14"/>
      <c r="B336" s="14"/>
      <c r="C336" s="14"/>
      <c r="D336" s="21" t="s">
        <v>349</v>
      </c>
      <c r="E336" s="14"/>
      <c r="F336" s="14"/>
      <c r="G336" s="14"/>
      <c r="H336" s="14"/>
      <c r="I336" s="14"/>
      <c r="J336" s="14"/>
      <c r="K336" s="14"/>
      <c r="L336" s="14"/>
      <c r="M336" s="14"/>
    </row>
    <row r="337" spans="1:13" x14ac:dyDescent="0.2">
      <c r="A337" s="14"/>
      <c r="B337" s="14"/>
      <c r="C337" s="14"/>
      <c r="D337" s="32"/>
      <c r="E337" s="13" t="s">
        <v>236</v>
      </c>
      <c r="F337" s="16">
        <v>1</v>
      </c>
      <c r="G337" s="17">
        <v>135.69</v>
      </c>
      <c r="H337" s="17">
        <v>0</v>
      </c>
      <c r="I337" s="17">
        <v>0</v>
      </c>
      <c r="J337" s="15">
        <f>OR(F337&lt;&gt;0,G337&lt;&gt;0,H337&lt;&gt;0,I337&lt;&gt;0)*(F337 + (F337 = 0))*(G337 + (G337 = 0))*(H337 + (H337 = 0))*(I337 + (I337 = 0))</f>
        <v>135.69</v>
      </c>
      <c r="K337" s="14"/>
      <c r="L337" s="14"/>
      <c r="M337" s="14"/>
    </row>
    <row r="338" spans="1:13" x14ac:dyDescent="0.2">
      <c r="A338" s="14"/>
      <c r="B338" s="14"/>
      <c r="C338" s="14"/>
      <c r="D338" s="32"/>
      <c r="E338" s="13" t="s">
        <v>343</v>
      </c>
      <c r="F338" s="16">
        <v>1</v>
      </c>
      <c r="G338" s="17">
        <v>297.26</v>
      </c>
      <c r="H338" s="17">
        <v>0</v>
      </c>
      <c r="I338" s="17">
        <v>0</v>
      </c>
      <c r="J338" s="15">
        <f>OR(F338&lt;&gt;0,G338&lt;&gt;0,H338&lt;&gt;0,I338&lt;&gt;0)*(F338 + (F338 = 0))*(G338 + (G338 = 0))*(H338 + (H338 = 0))*(I338 + (I338 = 0))</f>
        <v>297.26</v>
      </c>
      <c r="K338" s="14"/>
      <c r="L338" s="14"/>
      <c r="M338" s="14"/>
    </row>
    <row r="339" spans="1:13" x14ac:dyDescent="0.2">
      <c r="A339" s="14"/>
      <c r="B339" s="14"/>
      <c r="C339" s="14"/>
      <c r="D339" s="32"/>
      <c r="E339" s="13" t="s">
        <v>350</v>
      </c>
      <c r="F339" s="16">
        <v>1</v>
      </c>
      <c r="G339" s="17">
        <v>135.1</v>
      </c>
      <c r="H339" s="17">
        <v>0</v>
      </c>
      <c r="I339" s="17">
        <v>0</v>
      </c>
      <c r="J339" s="15">
        <f>OR(F339&lt;&gt;0,G339&lt;&gt;0,H339&lt;&gt;0,I339&lt;&gt;0)*(F339 + (F339 = 0))*(G339 + (G339 = 0))*(H339 + (H339 = 0))*(I339 + (I339 = 0))</f>
        <v>135.1</v>
      </c>
      <c r="K339" s="14"/>
      <c r="L339" s="14"/>
      <c r="M339" s="14"/>
    </row>
    <row r="340" spans="1:13" x14ac:dyDescent="0.2">
      <c r="A340" s="14"/>
      <c r="B340" s="14"/>
      <c r="C340" s="14"/>
      <c r="D340" s="32"/>
      <c r="E340" s="13" t="s">
        <v>351</v>
      </c>
      <c r="F340" s="16">
        <v>1</v>
      </c>
      <c r="G340" s="17">
        <v>23.73</v>
      </c>
      <c r="H340" s="17">
        <v>0</v>
      </c>
      <c r="I340" s="17">
        <v>0</v>
      </c>
      <c r="J340" s="15">
        <f>OR(F340&lt;&gt;0,G340&lt;&gt;0,H340&lt;&gt;0,I340&lt;&gt;0)*(F340 + (F340 = 0))*(G340 + (G340 = 0))*(H340 + (H340 = 0))*(I340 + (I340 = 0))</f>
        <v>23.73</v>
      </c>
      <c r="K340" s="14"/>
      <c r="L340" s="14"/>
      <c r="M340" s="14"/>
    </row>
    <row r="341" spans="1:13" x14ac:dyDescent="0.2">
      <c r="A341" s="14"/>
      <c r="B341" s="14"/>
      <c r="C341" s="14"/>
      <c r="D341" s="32"/>
      <c r="E341" s="13" t="s">
        <v>352</v>
      </c>
      <c r="F341" s="16">
        <v>3</v>
      </c>
      <c r="G341" s="17">
        <v>11.5</v>
      </c>
      <c r="H341" s="17">
        <v>0</v>
      </c>
      <c r="I341" s="17">
        <v>0</v>
      </c>
      <c r="J341" s="15">
        <f>OR(F341&lt;&gt;0,G341&lt;&gt;0,H341&lt;&gt;0,I341&lt;&gt;0)*(F341 + (F341 = 0))*(G341 + (G341 = 0))*(H341 + (H341 = 0))*(I341 + (I341 = 0))</f>
        <v>34.5</v>
      </c>
      <c r="K341" s="14"/>
      <c r="L341" s="14"/>
      <c r="M341" s="14"/>
    </row>
    <row r="342" spans="1:13" x14ac:dyDescent="0.2">
      <c r="A342" s="14"/>
      <c r="B342" s="14"/>
      <c r="C342" s="14"/>
      <c r="D342" s="32"/>
      <c r="E342" s="14"/>
      <c r="F342" s="14"/>
      <c r="G342" s="14"/>
      <c r="H342" s="14"/>
      <c r="I342" s="14"/>
      <c r="J342" s="18" t="s">
        <v>353</v>
      </c>
      <c r="K342" s="19">
        <f>SUM(J337:J341)</f>
        <v>626.28</v>
      </c>
      <c r="L342" s="17">
        <v>0</v>
      </c>
      <c r="M342" s="19">
        <f>ROUND(K342*L342,2)</f>
        <v>0</v>
      </c>
    </row>
    <row r="343" spans="1:13" ht="1" customHeight="1" x14ac:dyDescent="0.2">
      <c r="A343" s="20"/>
      <c r="B343" s="20"/>
      <c r="C343" s="20"/>
      <c r="D343" s="33"/>
      <c r="E343" s="20"/>
      <c r="F343" s="20"/>
      <c r="G343" s="20"/>
      <c r="H343" s="20"/>
      <c r="I343" s="20"/>
      <c r="J343" s="20"/>
      <c r="K343" s="20"/>
      <c r="L343" s="20"/>
      <c r="M343" s="20"/>
    </row>
    <row r="344" spans="1:13" x14ac:dyDescent="0.2">
      <c r="A344" s="14"/>
      <c r="B344" s="14"/>
      <c r="C344" s="14"/>
      <c r="D344" s="32"/>
      <c r="E344" s="14"/>
      <c r="F344" s="14"/>
      <c r="G344" s="14"/>
      <c r="H344" s="14"/>
      <c r="I344" s="14"/>
      <c r="J344" s="18" t="s">
        <v>354</v>
      </c>
      <c r="K344" s="17">
        <v>1</v>
      </c>
      <c r="L344" s="19">
        <f>M315+M322+M335</f>
        <v>0</v>
      </c>
      <c r="M344" s="19">
        <f>ROUND(K344*L344,2)</f>
        <v>0</v>
      </c>
    </row>
    <row r="345" spans="1:13" ht="1" customHeight="1" x14ac:dyDescent="0.2">
      <c r="A345" s="20"/>
      <c r="B345" s="20"/>
      <c r="C345" s="20"/>
      <c r="D345" s="33"/>
      <c r="E345" s="20"/>
      <c r="F345" s="20"/>
      <c r="G345" s="20"/>
      <c r="H345" s="20"/>
      <c r="I345" s="20"/>
      <c r="J345" s="20"/>
      <c r="K345" s="20"/>
      <c r="L345" s="20"/>
      <c r="M345" s="20"/>
    </row>
    <row r="346" spans="1:13" x14ac:dyDescent="0.2">
      <c r="A346" s="23" t="s">
        <v>355</v>
      </c>
      <c r="B346" s="23" t="s">
        <v>14</v>
      </c>
      <c r="C346" s="23" t="s">
        <v>15</v>
      </c>
      <c r="D346" s="34" t="s">
        <v>356</v>
      </c>
      <c r="E346" s="24"/>
      <c r="F346" s="24"/>
      <c r="G346" s="24"/>
      <c r="H346" s="24"/>
      <c r="I346" s="24"/>
      <c r="J346" s="24"/>
      <c r="K346" s="25">
        <f>K352</f>
        <v>1</v>
      </c>
      <c r="L346" s="25">
        <f>L352</f>
        <v>0</v>
      </c>
      <c r="M346" s="25">
        <f>M352</f>
        <v>0</v>
      </c>
    </row>
    <row r="347" spans="1:13" ht="24" x14ac:dyDescent="0.2">
      <c r="A347" s="12" t="s">
        <v>357</v>
      </c>
      <c r="B347" s="13" t="s">
        <v>20</v>
      </c>
      <c r="C347" s="13" t="s">
        <v>48</v>
      </c>
      <c r="D347" s="21" t="s">
        <v>358</v>
      </c>
      <c r="E347" s="14"/>
      <c r="F347" s="14"/>
      <c r="G347" s="14"/>
      <c r="H347" s="14"/>
      <c r="I347" s="14"/>
      <c r="J347" s="14"/>
      <c r="K347" s="15">
        <f>K350</f>
        <v>1490.05</v>
      </c>
      <c r="L347" s="15">
        <f>L350</f>
        <v>0</v>
      </c>
      <c r="M347" s="15">
        <f>M350</f>
        <v>0</v>
      </c>
    </row>
    <row r="348" spans="1:13" ht="156" x14ac:dyDescent="0.2">
      <c r="A348" s="14"/>
      <c r="B348" s="14"/>
      <c r="C348" s="14"/>
      <c r="D348" s="21" t="s">
        <v>359</v>
      </c>
      <c r="E348" s="14"/>
      <c r="F348" s="14"/>
      <c r="G348" s="14"/>
      <c r="H348" s="14"/>
      <c r="I348" s="14"/>
      <c r="J348" s="14"/>
      <c r="K348" s="14"/>
      <c r="L348" s="14"/>
      <c r="M348" s="14"/>
    </row>
    <row r="349" spans="1:13" x14ac:dyDescent="0.2">
      <c r="A349" s="14"/>
      <c r="B349" s="14"/>
      <c r="C349" s="14"/>
      <c r="D349" s="32"/>
      <c r="E349" s="13" t="s">
        <v>360</v>
      </c>
      <c r="F349" s="16">
        <v>1</v>
      </c>
      <c r="G349" s="17">
        <v>1490.05</v>
      </c>
      <c r="H349" s="17">
        <v>0</v>
      </c>
      <c r="I349" s="17">
        <v>0</v>
      </c>
      <c r="J349" s="15">
        <f>OR(F349&lt;&gt;0,G349&lt;&gt;0,H349&lt;&gt;0,I349&lt;&gt;0)*(F349 + (F349 = 0))*(G349 + (G349 = 0))*(H349 + (H349 = 0))*(I349 + (I349 = 0))</f>
        <v>1490.05</v>
      </c>
      <c r="K349" s="14"/>
      <c r="L349" s="14"/>
      <c r="M349" s="14"/>
    </row>
    <row r="350" spans="1:13" x14ac:dyDescent="0.2">
      <c r="A350" s="14"/>
      <c r="B350" s="14"/>
      <c r="C350" s="14"/>
      <c r="D350" s="32"/>
      <c r="E350" s="14"/>
      <c r="F350" s="14"/>
      <c r="G350" s="14"/>
      <c r="H350" s="14"/>
      <c r="I350" s="14"/>
      <c r="J350" s="18" t="s">
        <v>361</v>
      </c>
      <c r="K350" s="19">
        <f>J349</f>
        <v>1490.05</v>
      </c>
      <c r="L350" s="17">
        <v>0</v>
      </c>
      <c r="M350" s="19">
        <f>ROUND(K350*L350,2)</f>
        <v>0</v>
      </c>
    </row>
    <row r="351" spans="1:13" ht="1" customHeight="1" x14ac:dyDescent="0.2">
      <c r="A351" s="20"/>
      <c r="B351" s="20"/>
      <c r="C351" s="20"/>
      <c r="D351" s="33"/>
      <c r="E351" s="20"/>
      <c r="F351" s="20"/>
      <c r="G351" s="20"/>
      <c r="H351" s="20"/>
      <c r="I351" s="20"/>
      <c r="J351" s="20"/>
      <c r="K351" s="20"/>
      <c r="L351" s="20"/>
      <c r="M351" s="20"/>
    </row>
    <row r="352" spans="1:13" x14ac:dyDescent="0.2">
      <c r="A352" s="14"/>
      <c r="B352" s="14"/>
      <c r="C352" s="14"/>
      <c r="D352" s="32"/>
      <c r="E352" s="14"/>
      <c r="F352" s="14"/>
      <c r="G352" s="14"/>
      <c r="H352" s="14"/>
      <c r="I352" s="14"/>
      <c r="J352" s="18" t="s">
        <v>362</v>
      </c>
      <c r="K352" s="17">
        <v>1</v>
      </c>
      <c r="L352" s="19">
        <f>M347</f>
        <v>0</v>
      </c>
      <c r="M352" s="19">
        <f>ROUND(K352*L352,2)</f>
        <v>0</v>
      </c>
    </row>
    <row r="353" spans="1:13" ht="1" customHeight="1" x14ac:dyDescent="0.2">
      <c r="A353" s="20"/>
      <c r="B353" s="20"/>
      <c r="C353" s="20"/>
      <c r="D353" s="33"/>
      <c r="E353" s="20"/>
      <c r="F353" s="20"/>
      <c r="G353" s="20"/>
      <c r="H353" s="20"/>
      <c r="I353" s="20"/>
      <c r="J353" s="20"/>
      <c r="K353" s="20"/>
      <c r="L353" s="20"/>
      <c r="M353" s="20"/>
    </row>
    <row r="354" spans="1:13" x14ac:dyDescent="0.2">
      <c r="A354" s="23" t="s">
        <v>363</v>
      </c>
      <c r="B354" s="23" t="s">
        <v>14</v>
      </c>
      <c r="C354" s="23" t="s">
        <v>15</v>
      </c>
      <c r="D354" s="34" t="s">
        <v>364</v>
      </c>
      <c r="E354" s="24"/>
      <c r="F354" s="24"/>
      <c r="G354" s="24"/>
      <c r="H354" s="24"/>
      <c r="I354" s="24"/>
      <c r="J354" s="24"/>
      <c r="K354" s="25">
        <f>K361</f>
        <v>1</v>
      </c>
      <c r="L354" s="25">
        <f>L361</f>
        <v>0</v>
      </c>
      <c r="M354" s="25">
        <f>M361</f>
        <v>0</v>
      </c>
    </row>
    <row r="355" spans="1:13" ht="24" x14ac:dyDescent="0.2">
      <c r="A355" s="12" t="s">
        <v>365</v>
      </c>
      <c r="B355" s="13" t="s">
        <v>20</v>
      </c>
      <c r="C355" s="13" t="s">
        <v>165</v>
      </c>
      <c r="D355" s="21" t="s">
        <v>366</v>
      </c>
      <c r="E355" s="14"/>
      <c r="F355" s="14"/>
      <c r="G355" s="14"/>
      <c r="H355" s="14"/>
      <c r="I355" s="14"/>
      <c r="J355" s="14"/>
      <c r="K355" s="15">
        <f>K359</f>
        <v>685.39</v>
      </c>
      <c r="L355" s="15">
        <f>L359</f>
        <v>0</v>
      </c>
      <c r="M355" s="15">
        <f>M359</f>
        <v>0</v>
      </c>
    </row>
    <row r="356" spans="1:13" ht="273" x14ac:dyDescent="0.2">
      <c r="A356" s="14"/>
      <c r="B356" s="14"/>
      <c r="C356" s="14"/>
      <c r="D356" s="21" t="s">
        <v>367</v>
      </c>
      <c r="E356" s="14"/>
      <c r="F356" s="14"/>
      <c r="G356" s="14"/>
      <c r="H356" s="14"/>
      <c r="I356" s="14"/>
      <c r="J356" s="14"/>
      <c r="K356" s="14"/>
      <c r="L356" s="14"/>
      <c r="M356" s="14"/>
    </row>
    <row r="357" spans="1:13" x14ac:dyDescent="0.2">
      <c r="A357" s="14"/>
      <c r="B357" s="14"/>
      <c r="C357" s="14"/>
      <c r="D357" s="32"/>
      <c r="E357" s="13" t="s">
        <v>368</v>
      </c>
      <c r="F357" s="16">
        <v>1</v>
      </c>
      <c r="G357" s="17">
        <v>477.39</v>
      </c>
      <c r="H357" s="17">
        <v>0</v>
      </c>
      <c r="I357" s="17">
        <v>0</v>
      </c>
      <c r="J357" s="15">
        <f>OR(F357&lt;&gt;0,G357&lt;&gt;0,H357&lt;&gt;0,I357&lt;&gt;0)*(F357 + (F357 = 0))*(G357 + (G357 = 0))*(H357 + (H357 = 0))*(I357 + (I357 = 0))</f>
        <v>477.39</v>
      </c>
      <c r="K357" s="14"/>
      <c r="L357" s="14"/>
      <c r="M357" s="14"/>
    </row>
    <row r="358" spans="1:13" x14ac:dyDescent="0.2">
      <c r="A358" s="14"/>
      <c r="B358" s="14"/>
      <c r="C358" s="14"/>
      <c r="D358" s="32"/>
      <c r="E358" s="13" t="s">
        <v>276</v>
      </c>
      <c r="F358" s="16">
        <v>1</v>
      </c>
      <c r="G358" s="17">
        <v>208</v>
      </c>
      <c r="H358" s="17">
        <v>0</v>
      </c>
      <c r="I358" s="17">
        <v>0</v>
      </c>
      <c r="J358" s="15">
        <f>OR(F358&lt;&gt;0,G358&lt;&gt;0,H358&lt;&gt;0,I358&lt;&gt;0)*(F358 + (F358 = 0))*(G358 + (G358 = 0))*(H358 + (H358 = 0))*(I358 + (I358 = 0))</f>
        <v>208</v>
      </c>
      <c r="K358" s="14"/>
      <c r="L358" s="14"/>
      <c r="M358" s="14"/>
    </row>
    <row r="359" spans="1:13" x14ac:dyDescent="0.2">
      <c r="A359" s="14"/>
      <c r="B359" s="14"/>
      <c r="C359" s="14"/>
      <c r="D359" s="32"/>
      <c r="E359" s="14"/>
      <c r="F359" s="14"/>
      <c r="G359" s="14"/>
      <c r="H359" s="14"/>
      <c r="I359" s="14"/>
      <c r="J359" s="18" t="s">
        <v>369</v>
      </c>
      <c r="K359" s="19">
        <f>SUM(J357:J358)</f>
        <v>685.39</v>
      </c>
      <c r="L359" s="17">
        <v>0</v>
      </c>
      <c r="M359" s="19">
        <f>ROUND(K359*L359,2)</f>
        <v>0</v>
      </c>
    </row>
    <row r="360" spans="1:13" ht="1" customHeight="1" x14ac:dyDescent="0.2">
      <c r="A360" s="20"/>
      <c r="B360" s="20"/>
      <c r="C360" s="20"/>
      <c r="D360" s="33"/>
      <c r="E360" s="20"/>
      <c r="F360" s="20"/>
      <c r="G360" s="20"/>
      <c r="H360" s="20"/>
      <c r="I360" s="20"/>
      <c r="J360" s="20"/>
      <c r="K360" s="20"/>
      <c r="L360" s="20"/>
      <c r="M360" s="20"/>
    </row>
    <row r="361" spans="1:13" x14ac:dyDescent="0.2">
      <c r="A361" s="14"/>
      <c r="B361" s="14"/>
      <c r="C361" s="14"/>
      <c r="D361" s="32"/>
      <c r="E361" s="14"/>
      <c r="F361" s="14"/>
      <c r="G361" s="14"/>
      <c r="H361" s="14"/>
      <c r="I361" s="14"/>
      <c r="J361" s="18" t="s">
        <v>370</v>
      </c>
      <c r="K361" s="17">
        <v>1</v>
      </c>
      <c r="L361" s="19">
        <f>M355</f>
        <v>0</v>
      </c>
      <c r="M361" s="19">
        <f>ROUND(K361*L361,2)</f>
        <v>0</v>
      </c>
    </row>
    <row r="362" spans="1:13" ht="1" customHeight="1" x14ac:dyDescent="0.2">
      <c r="A362" s="20"/>
      <c r="B362" s="20"/>
      <c r="C362" s="20"/>
      <c r="D362" s="33"/>
      <c r="E362" s="20"/>
      <c r="F362" s="20"/>
      <c r="G362" s="20"/>
      <c r="H362" s="20"/>
      <c r="I362" s="20"/>
      <c r="J362" s="20"/>
      <c r="K362" s="20"/>
      <c r="L362" s="20"/>
      <c r="M362" s="20"/>
    </row>
    <row r="363" spans="1:13" x14ac:dyDescent="0.2">
      <c r="A363" s="23" t="s">
        <v>371</v>
      </c>
      <c r="B363" s="23" t="s">
        <v>14</v>
      </c>
      <c r="C363" s="23" t="s">
        <v>15</v>
      </c>
      <c r="D363" s="34" t="s">
        <v>372</v>
      </c>
      <c r="E363" s="24"/>
      <c r="F363" s="24"/>
      <c r="G363" s="24"/>
      <c r="H363" s="24"/>
      <c r="I363" s="24"/>
      <c r="J363" s="24"/>
      <c r="K363" s="25">
        <f>K373</f>
        <v>1</v>
      </c>
      <c r="L363" s="25">
        <f>L373</f>
        <v>0</v>
      </c>
      <c r="M363" s="25">
        <f>M373</f>
        <v>0</v>
      </c>
    </row>
    <row r="364" spans="1:13" x14ac:dyDescent="0.2">
      <c r="A364" s="12" t="s">
        <v>373</v>
      </c>
      <c r="B364" s="13" t="s">
        <v>20</v>
      </c>
      <c r="C364" s="13" t="s">
        <v>165</v>
      </c>
      <c r="D364" s="21" t="s">
        <v>374</v>
      </c>
      <c r="E364" s="14"/>
      <c r="F364" s="14"/>
      <c r="G364" s="14"/>
      <c r="H364" s="14"/>
      <c r="I364" s="14"/>
      <c r="J364" s="14"/>
      <c r="K364" s="15">
        <f>K371</f>
        <v>24.4</v>
      </c>
      <c r="L364" s="15">
        <f>L371</f>
        <v>0</v>
      </c>
      <c r="M364" s="15">
        <f>M371</f>
        <v>0</v>
      </c>
    </row>
    <row r="365" spans="1:13" ht="180" x14ac:dyDescent="0.2">
      <c r="A365" s="14"/>
      <c r="B365" s="14"/>
      <c r="C365" s="14"/>
      <c r="D365" s="21" t="s">
        <v>375</v>
      </c>
      <c r="E365" s="14"/>
      <c r="F365" s="14"/>
      <c r="G365" s="14"/>
      <c r="H365" s="14"/>
      <c r="I365" s="14"/>
      <c r="J365" s="14"/>
      <c r="K365" s="14"/>
      <c r="L365" s="14"/>
      <c r="M365" s="14"/>
    </row>
    <row r="366" spans="1:13" x14ac:dyDescent="0.2">
      <c r="A366" s="14"/>
      <c r="B366" s="14"/>
      <c r="C366" s="14"/>
      <c r="D366" s="32"/>
      <c r="E366" s="13" t="s">
        <v>376</v>
      </c>
      <c r="F366" s="16">
        <v>1</v>
      </c>
      <c r="G366" s="17">
        <v>4.46</v>
      </c>
      <c r="H366" s="17">
        <v>0</v>
      </c>
      <c r="I366" s="17">
        <v>0</v>
      </c>
      <c r="J366" s="15">
        <f>OR(F366&lt;&gt;0,G366&lt;&gt;0,H366&lt;&gt;0,I366&lt;&gt;0)*(F366 + (F366 = 0))*(G366 + (G366 = 0))*(H366 + (H366 = 0))*(I366 + (I366 = 0))</f>
        <v>4.46</v>
      </c>
      <c r="K366" s="14"/>
      <c r="L366" s="14"/>
      <c r="M366" s="14"/>
    </row>
    <row r="367" spans="1:13" x14ac:dyDescent="0.2">
      <c r="A367" s="14"/>
      <c r="B367" s="14"/>
      <c r="C367" s="14"/>
      <c r="D367" s="32"/>
      <c r="E367" s="13" t="s">
        <v>377</v>
      </c>
      <c r="F367" s="16">
        <v>1</v>
      </c>
      <c r="G367" s="17">
        <v>2.0499999999999998</v>
      </c>
      <c r="H367" s="17">
        <v>0</v>
      </c>
      <c r="I367" s="17">
        <v>0</v>
      </c>
      <c r="J367" s="15">
        <f>OR(F367&lt;&gt;0,G367&lt;&gt;0,H367&lt;&gt;0,I367&lt;&gt;0)*(F367 + (F367 = 0))*(G367 + (G367 = 0))*(H367 + (H367 = 0))*(I367 + (I367 = 0))</f>
        <v>2.0499999999999998</v>
      </c>
      <c r="K367" s="14"/>
      <c r="L367" s="14"/>
      <c r="M367" s="14"/>
    </row>
    <row r="368" spans="1:13" x14ac:dyDescent="0.2">
      <c r="A368" s="14"/>
      <c r="B368" s="14"/>
      <c r="C368" s="14"/>
      <c r="D368" s="32"/>
      <c r="E368" s="13" t="s">
        <v>378</v>
      </c>
      <c r="F368" s="16">
        <v>1</v>
      </c>
      <c r="G368" s="17">
        <v>3.08</v>
      </c>
      <c r="H368" s="17">
        <v>0</v>
      </c>
      <c r="I368" s="17">
        <v>0</v>
      </c>
      <c r="J368" s="15">
        <f>OR(F368&lt;&gt;0,G368&lt;&gt;0,H368&lt;&gt;0,I368&lt;&gt;0)*(F368 + (F368 = 0))*(G368 + (G368 = 0))*(H368 + (H368 = 0))*(I368 + (I368 = 0))</f>
        <v>3.08</v>
      </c>
      <c r="K368" s="14"/>
      <c r="L368" s="14"/>
      <c r="M368" s="14"/>
    </row>
    <row r="369" spans="1:13" x14ac:dyDescent="0.2">
      <c r="A369" s="14"/>
      <c r="B369" s="14"/>
      <c r="C369" s="14"/>
      <c r="D369" s="32"/>
      <c r="E369" s="13" t="s">
        <v>376</v>
      </c>
      <c r="F369" s="16">
        <v>1</v>
      </c>
      <c r="G369" s="17">
        <v>4.46</v>
      </c>
      <c r="H369" s="17">
        <v>0</v>
      </c>
      <c r="I369" s="17">
        <v>0</v>
      </c>
      <c r="J369" s="15">
        <f>OR(F369&lt;&gt;0,G369&lt;&gt;0,H369&lt;&gt;0,I369&lt;&gt;0)*(F369 + (F369 = 0))*(G369 + (G369 = 0))*(H369 + (H369 = 0))*(I369 + (I369 = 0))</f>
        <v>4.46</v>
      </c>
      <c r="K369" s="14"/>
      <c r="L369" s="14"/>
      <c r="M369" s="14"/>
    </row>
    <row r="370" spans="1:13" x14ac:dyDescent="0.2">
      <c r="A370" s="14"/>
      <c r="B370" s="14"/>
      <c r="C370" s="14"/>
      <c r="D370" s="32"/>
      <c r="E370" s="13" t="s">
        <v>379</v>
      </c>
      <c r="F370" s="16">
        <v>1</v>
      </c>
      <c r="G370" s="17">
        <v>10.35</v>
      </c>
      <c r="H370" s="17">
        <v>0</v>
      </c>
      <c r="I370" s="17">
        <v>0</v>
      </c>
      <c r="J370" s="15">
        <f>OR(F370&lt;&gt;0,G370&lt;&gt;0,H370&lt;&gt;0,I370&lt;&gt;0)*(F370 + (F370 = 0))*(G370 + (G370 = 0))*(H370 + (H370 = 0))*(I370 + (I370 = 0))</f>
        <v>10.35</v>
      </c>
      <c r="K370" s="14"/>
      <c r="L370" s="14"/>
      <c r="M370" s="14"/>
    </row>
    <row r="371" spans="1:13" x14ac:dyDescent="0.2">
      <c r="A371" s="14"/>
      <c r="B371" s="14"/>
      <c r="C371" s="14"/>
      <c r="D371" s="32"/>
      <c r="E371" s="14"/>
      <c r="F371" s="14"/>
      <c r="G371" s="14"/>
      <c r="H371" s="14"/>
      <c r="I371" s="14"/>
      <c r="J371" s="18" t="s">
        <v>380</v>
      </c>
      <c r="K371" s="19">
        <f>SUM(J366:J370)</f>
        <v>24.4</v>
      </c>
      <c r="L371" s="17">
        <v>0</v>
      </c>
      <c r="M371" s="19">
        <f>ROUND(K371*L371,2)</f>
        <v>0</v>
      </c>
    </row>
    <row r="372" spans="1:13" ht="1" customHeight="1" x14ac:dyDescent="0.2">
      <c r="A372" s="20"/>
      <c r="B372" s="20"/>
      <c r="C372" s="20"/>
      <c r="D372" s="33"/>
      <c r="E372" s="20"/>
      <c r="F372" s="20"/>
      <c r="G372" s="20"/>
      <c r="H372" s="20"/>
      <c r="I372" s="20"/>
      <c r="J372" s="20"/>
      <c r="K372" s="20"/>
      <c r="L372" s="20"/>
      <c r="M372" s="20"/>
    </row>
    <row r="373" spans="1:13" x14ac:dyDescent="0.2">
      <c r="A373" s="14"/>
      <c r="B373" s="14"/>
      <c r="C373" s="14"/>
      <c r="D373" s="32"/>
      <c r="E373" s="14"/>
      <c r="F373" s="14"/>
      <c r="G373" s="14"/>
      <c r="H373" s="14"/>
      <c r="I373" s="14"/>
      <c r="J373" s="18" t="s">
        <v>381</v>
      </c>
      <c r="K373" s="17">
        <v>1</v>
      </c>
      <c r="L373" s="19">
        <f>M364</f>
        <v>0</v>
      </c>
      <c r="M373" s="19">
        <f>ROUND(K373*L373,2)</f>
        <v>0</v>
      </c>
    </row>
    <row r="374" spans="1:13" ht="1" customHeight="1" x14ac:dyDescent="0.2">
      <c r="A374" s="20"/>
      <c r="B374" s="20"/>
      <c r="C374" s="20"/>
      <c r="D374" s="33"/>
      <c r="E374" s="20"/>
      <c r="F374" s="20"/>
      <c r="G374" s="20"/>
      <c r="H374" s="20"/>
      <c r="I374" s="20"/>
      <c r="J374" s="20"/>
      <c r="K374" s="20"/>
      <c r="L374" s="20"/>
      <c r="M374" s="20"/>
    </row>
    <row r="375" spans="1:13" x14ac:dyDescent="0.2">
      <c r="A375" s="23" t="s">
        <v>382</v>
      </c>
      <c r="B375" s="23" t="s">
        <v>14</v>
      </c>
      <c r="C375" s="23" t="s">
        <v>15</v>
      </c>
      <c r="D375" s="34" t="s">
        <v>383</v>
      </c>
      <c r="E375" s="24"/>
      <c r="F375" s="24"/>
      <c r="G375" s="24"/>
      <c r="H375" s="24"/>
      <c r="I375" s="24"/>
      <c r="J375" s="24"/>
      <c r="K375" s="25">
        <f>K381</f>
        <v>1</v>
      </c>
      <c r="L375" s="25">
        <f>L381</f>
        <v>0</v>
      </c>
      <c r="M375" s="25">
        <f>M381</f>
        <v>0</v>
      </c>
    </row>
    <row r="376" spans="1:13" ht="24" x14ac:dyDescent="0.2">
      <c r="A376" s="12" t="s">
        <v>384</v>
      </c>
      <c r="B376" s="13" t="s">
        <v>20</v>
      </c>
      <c r="C376" s="13" t="s">
        <v>165</v>
      </c>
      <c r="D376" s="21" t="s">
        <v>385</v>
      </c>
      <c r="E376" s="14"/>
      <c r="F376" s="14"/>
      <c r="G376" s="14"/>
      <c r="H376" s="14"/>
      <c r="I376" s="14"/>
      <c r="J376" s="14"/>
      <c r="K376" s="15">
        <f>K379</f>
        <v>1609.18</v>
      </c>
      <c r="L376" s="15">
        <f>L379</f>
        <v>0</v>
      </c>
      <c r="M376" s="15">
        <f>M379</f>
        <v>0</v>
      </c>
    </row>
    <row r="377" spans="1:13" ht="306" x14ac:dyDescent="0.2">
      <c r="A377" s="14"/>
      <c r="B377" s="14"/>
      <c r="C377" s="14"/>
      <c r="D377" s="21" t="s">
        <v>386</v>
      </c>
      <c r="E377" s="14"/>
      <c r="F377" s="14"/>
      <c r="G377" s="14"/>
      <c r="H377" s="14"/>
      <c r="I377" s="14"/>
      <c r="J377" s="14"/>
      <c r="K377" s="14"/>
      <c r="L377" s="14"/>
      <c r="M377" s="14"/>
    </row>
    <row r="378" spans="1:13" x14ac:dyDescent="0.2">
      <c r="A378" s="14"/>
      <c r="B378" s="14"/>
      <c r="C378" s="14"/>
      <c r="D378" s="32"/>
      <c r="E378" s="13" t="s">
        <v>387</v>
      </c>
      <c r="F378" s="16">
        <v>1</v>
      </c>
      <c r="G378" s="17">
        <v>1609.18</v>
      </c>
      <c r="H378" s="17">
        <v>0</v>
      </c>
      <c r="I378" s="17">
        <v>0</v>
      </c>
      <c r="J378" s="15">
        <f>OR(F378&lt;&gt;0,G378&lt;&gt;0,H378&lt;&gt;0,I378&lt;&gt;0)*(F378 + (F378 = 0))*(G378 + (G378 = 0))*(H378 + (H378 = 0))*(I378 + (I378 = 0))</f>
        <v>1609.18</v>
      </c>
      <c r="K378" s="14"/>
      <c r="L378" s="14"/>
      <c r="M378" s="14"/>
    </row>
    <row r="379" spans="1:13" x14ac:dyDescent="0.2">
      <c r="A379" s="14"/>
      <c r="B379" s="14"/>
      <c r="C379" s="14"/>
      <c r="D379" s="32"/>
      <c r="E379" s="14"/>
      <c r="F379" s="14"/>
      <c r="G379" s="14"/>
      <c r="H379" s="14"/>
      <c r="I379" s="14"/>
      <c r="J379" s="18" t="s">
        <v>388</v>
      </c>
      <c r="K379" s="19">
        <f>J378</f>
        <v>1609.18</v>
      </c>
      <c r="L379" s="17">
        <v>0</v>
      </c>
      <c r="M379" s="19">
        <f>ROUND(K379*L379,2)</f>
        <v>0</v>
      </c>
    </row>
    <row r="380" spans="1:13" ht="1" customHeight="1" x14ac:dyDescent="0.2">
      <c r="A380" s="20"/>
      <c r="B380" s="20"/>
      <c r="C380" s="20"/>
      <c r="D380" s="33"/>
      <c r="E380" s="20"/>
      <c r="F380" s="20"/>
      <c r="G380" s="20"/>
      <c r="H380" s="20"/>
      <c r="I380" s="20"/>
      <c r="J380" s="20"/>
      <c r="K380" s="20"/>
      <c r="L380" s="20"/>
      <c r="M380" s="20"/>
    </row>
    <row r="381" spans="1:13" x14ac:dyDescent="0.2">
      <c r="A381" s="14"/>
      <c r="B381" s="14"/>
      <c r="C381" s="14"/>
      <c r="D381" s="32"/>
      <c r="E381" s="14"/>
      <c r="F381" s="14"/>
      <c r="G381" s="14"/>
      <c r="H381" s="14"/>
      <c r="I381" s="14"/>
      <c r="J381" s="18" t="s">
        <v>389</v>
      </c>
      <c r="K381" s="17">
        <v>1</v>
      </c>
      <c r="L381" s="19">
        <f>M376</f>
        <v>0</v>
      </c>
      <c r="M381" s="19">
        <f>ROUND(K381*L381,2)</f>
        <v>0</v>
      </c>
    </row>
    <row r="382" spans="1:13" ht="1" customHeight="1" x14ac:dyDescent="0.2">
      <c r="A382" s="20"/>
      <c r="B382" s="20"/>
      <c r="C382" s="20"/>
      <c r="D382" s="33"/>
      <c r="E382" s="20"/>
      <c r="F382" s="20"/>
      <c r="G382" s="20"/>
      <c r="H382" s="20"/>
      <c r="I382" s="20"/>
      <c r="J382" s="20"/>
      <c r="K382" s="20"/>
      <c r="L382" s="20"/>
      <c r="M382" s="20"/>
    </row>
    <row r="383" spans="1:13" x14ac:dyDescent="0.2">
      <c r="A383" s="23" t="s">
        <v>390</v>
      </c>
      <c r="B383" s="23" t="s">
        <v>14</v>
      </c>
      <c r="C383" s="23" t="s">
        <v>15</v>
      </c>
      <c r="D383" s="34" t="s">
        <v>391</v>
      </c>
      <c r="E383" s="24"/>
      <c r="F383" s="24"/>
      <c r="G383" s="24"/>
      <c r="H383" s="24"/>
      <c r="I383" s="24"/>
      <c r="J383" s="24"/>
      <c r="K383" s="25">
        <f>K389</f>
        <v>1</v>
      </c>
      <c r="L383" s="25">
        <f>L389</f>
        <v>0</v>
      </c>
      <c r="M383" s="25">
        <f>M389</f>
        <v>0</v>
      </c>
    </row>
    <row r="384" spans="1:13" x14ac:dyDescent="0.2">
      <c r="A384" s="12" t="s">
        <v>392</v>
      </c>
      <c r="B384" s="13" t="s">
        <v>20</v>
      </c>
      <c r="C384" s="13" t="s">
        <v>165</v>
      </c>
      <c r="D384" s="21" t="s">
        <v>393</v>
      </c>
      <c r="E384" s="14"/>
      <c r="F384" s="14"/>
      <c r="G384" s="14"/>
      <c r="H384" s="14"/>
      <c r="I384" s="14"/>
      <c r="J384" s="14"/>
      <c r="K384" s="15">
        <f>K387</f>
        <v>188.32</v>
      </c>
      <c r="L384" s="15">
        <f>L387</f>
        <v>0</v>
      </c>
      <c r="M384" s="15">
        <f>M387</f>
        <v>0</v>
      </c>
    </row>
    <row r="385" spans="1:13" ht="295" x14ac:dyDescent="0.2">
      <c r="A385" s="14"/>
      <c r="B385" s="14"/>
      <c r="C385" s="14"/>
      <c r="D385" s="21" t="s">
        <v>394</v>
      </c>
      <c r="E385" s="14"/>
      <c r="F385" s="14"/>
      <c r="G385" s="14"/>
      <c r="H385" s="14"/>
      <c r="I385" s="14"/>
      <c r="J385" s="14"/>
      <c r="K385" s="14"/>
      <c r="L385" s="14"/>
      <c r="M385" s="14"/>
    </row>
    <row r="386" spans="1:13" x14ac:dyDescent="0.2">
      <c r="A386" s="14"/>
      <c r="B386" s="14"/>
      <c r="C386" s="14"/>
      <c r="D386" s="32"/>
      <c r="E386" s="13" t="s">
        <v>301</v>
      </c>
      <c r="F386" s="16">
        <v>1</v>
      </c>
      <c r="G386" s="17">
        <v>188.32</v>
      </c>
      <c r="H386" s="17">
        <v>0</v>
      </c>
      <c r="I386" s="17">
        <v>0</v>
      </c>
      <c r="J386" s="15">
        <f>OR(F386&lt;&gt;0,G386&lt;&gt;0,H386&lt;&gt;0,I386&lt;&gt;0)*(F386 + (F386 = 0))*(G386 + (G386 = 0))*(H386 + (H386 = 0))*(I386 + (I386 = 0))</f>
        <v>188.32</v>
      </c>
      <c r="K386" s="14"/>
      <c r="L386" s="14"/>
      <c r="M386" s="14"/>
    </row>
    <row r="387" spans="1:13" x14ac:dyDescent="0.2">
      <c r="A387" s="14"/>
      <c r="B387" s="14"/>
      <c r="C387" s="14"/>
      <c r="D387" s="32"/>
      <c r="E387" s="14"/>
      <c r="F387" s="14"/>
      <c r="G387" s="14"/>
      <c r="H387" s="14"/>
      <c r="I387" s="14"/>
      <c r="J387" s="18" t="s">
        <v>395</v>
      </c>
      <c r="K387" s="19">
        <f>J386</f>
        <v>188.32</v>
      </c>
      <c r="L387" s="17">
        <v>0</v>
      </c>
      <c r="M387" s="19">
        <f>ROUND(K387*L387,2)</f>
        <v>0</v>
      </c>
    </row>
    <row r="388" spans="1:13" ht="1" customHeight="1" x14ac:dyDescent="0.2">
      <c r="A388" s="20"/>
      <c r="B388" s="20"/>
      <c r="C388" s="20"/>
      <c r="D388" s="33"/>
      <c r="E388" s="20"/>
      <c r="F388" s="20"/>
      <c r="G388" s="20"/>
      <c r="H388" s="20"/>
      <c r="I388" s="20"/>
      <c r="J388" s="20"/>
      <c r="K388" s="20"/>
      <c r="L388" s="20"/>
      <c r="M388" s="20"/>
    </row>
    <row r="389" spans="1:13" x14ac:dyDescent="0.2">
      <c r="A389" s="14"/>
      <c r="B389" s="14"/>
      <c r="C389" s="14"/>
      <c r="D389" s="32"/>
      <c r="E389" s="14"/>
      <c r="F389" s="14"/>
      <c r="G389" s="14"/>
      <c r="H389" s="14"/>
      <c r="I389" s="14"/>
      <c r="J389" s="18" t="s">
        <v>396</v>
      </c>
      <c r="K389" s="17">
        <v>1</v>
      </c>
      <c r="L389" s="19">
        <f>M384</f>
        <v>0</v>
      </c>
      <c r="M389" s="19">
        <f>ROUND(K389*L389,2)</f>
        <v>0</v>
      </c>
    </row>
    <row r="390" spans="1:13" ht="1" customHeight="1" x14ac:dyDescent="0.2">
      <c r="A390" s="20"/>
      <c r="B390" s="20"/>
      <c r="C390" s="20"/>
      <c r="D390" s="33"/>
      <c r="E390" s="20"/>
      <c r="F390" s="20"/>
      <c r="G390" s="20"/>
      <c r="H390" s="20"/>
      <c r="I390" s="20"/>
      <c r="J390" s="20"/>
      <c r="K390" s="20"/>
      <c r="L390" s="20"/>
      <c r="M390" s="20"/>
    </row>
    <row r="391" spans="1:13" x14ac:dyDescent="0.2">
      <c r="A391" s="14"/>
      <c r="B391" s="14"/>
      <c r="C391" s="14"/>
      <c r="D391" s="32"/>
      <c r="E391" s="14"/>
      <c r="F391" s="14"/>
      <c r="G391" s="14"/>
      <c r="H391" s="14"/>
      <c r="I391" s="14"/>
      <c r="J391" s="18" t="s">
        <v>397</v>
      </c>
      <c r="K391" s="17">
        <v>1</v>
      </c>
      <c r="L391" s="19">
        <f>M292+M314+M346+M354+M363+M375+M383</f>
        <v>0</v>
      </c>
      <c r="M391" s="19">
        <f>ROUND(K391*L391,2)</f>
        <v>0</v>
      </c>
    </row>
    <row r="392" spans="1:13" ht="1" customHeight="1" x14ac:dyDescent="0.2">
      <c r="A392" s="20"/>
      <c r="B392" s="20"/>
      <c r="C392" s="20"/>
      <c r="D392" s="33"/>
      <c r="E392" s="20"/>
      <c r="F392" s="20"/>
      <c r="G392" s="20"/>
      <c r="H392" s="20"/>
      <c r="I392" s="20"/>
      <c r="J392" s="20"/>
      <c r="K392" s="20"/>
      <c r="L392" s="20"/>
      <c r="M392" s="20"/>
    </row>
    <row r="393" spans="1:13" x14ac:dyDescent="0.2">
      <c r="A393" s="14"/>
      <c r="B393" s="14"/>
      <c r="C393" s="14"/>
      <c r="D393" s="32"/>
      <c r="E393" s="14"/>
      <c r="F393" s="14"/>
      <c r="G393" s="14"/>
      <c r="H393" s="14"/>
      <c r="I393" s="14"/>
      <c r="J393" s="18" t="s">
        <v>398</v>
      </c>
      <c r="K393" s="22">
        <v>1</v>
      </c>
      <c r="L393" s="19">
        <f>M276+M291</f>
        <v>0</v>
      </c>
      <c r="M393" s="19">
        <f>ROUND(K393*L393,2)</f>
        <v>0</v>
      </c>
    </row>
    <row r="394" spans="1:13" ht="1" customHeight="1" x14ac:dyDescent="0.2">
      <c r="A394" s="20"/>
      <c r="B394" s="20"/>
      <c r="C394" s="20"/>
      <c r="D394" s="33"/>
      <c r="E394" s="20"/>
      <c r="F394" s="20"/>
      <c r="G394" s="20"/>
      <c r="H394" s="20"/>
      <c r="I394" s="20"/>
      <c r="J394" s="20"/>
      <c r="K394" s="20"/>
      <c r="L394" s="20"/>
      <c r="M394" s="20"/>
    </row>
    <row r="395" spans="1:13" x14ac:dyDescent="0.2">
      <c r="A395" s="5" t="s">
        <v>399</v>
      </c>
      <c r="B395" s="5" t="s">
        <v>14</v>
      </c>
      <c r="C395" s="5" t="s">
        <v>15</v>
      </c>
      <c r="D395" s="30" t="s">
        <v>400</v>
      </c>
      <c r="E395" s="6"/>
      <c r="F395" s="6"/>
      <c r="G395" s="6"/>
      <c r="H395" s="6"/>
      <c r="I395" s="6"/>
      <c r="J395" s="6"/>
      <c r="K395" s="7">
        <f>K525</f>
        <v>1</v>
      </c>
      <c r="L395" s="8">
        <f>L525</f>
        <v>0</v>
      </c>
      <c r="M395" s="8">
        <f>M525</f>
        <v>0</v>
      </c>
    </row>
    <row r="396" spans="1:13" x14ac:dyDescent="0.2">
      <c r="A396" s="9" t="s">
        <v>401</v>
      </c>
      <c r="B396" s="9" t="s">
        <v>14</v>
      </c>
      <c r="C396" s="9" t="s">
        <v>15</v>
      </c>
      <c r="D396" s="31" t="s">
        <v>402</v>
      </c>
      <c r="E396" s="10"/>
      <c r="F396" s="10"/>
      <c r="G396" s="10"/>
      <c r="H396" s="10"/>
      <c r="I396" s="10"/>
      <c r="J396" s="10"/>
      <c r="K396" s="11">
        <f>K404</f>
        <v>1</v>
      </c>
      <c r="L396" s="11">
        <f>L404</f>
        <v>0</v>
      </c>
      <c r="M396" s="11">
        <f>M404</f>
        <v>0</v>
      </c>
    </row>
    <row r="397" spans="1:13" ht="24" x14ac:dyDescent="0.2">
      <c r="A397" s="12" t="s">
        <v>403</v>
      </c>
      <c r="B397" s="13" t="s">
        <v>20</v>
      </c>
      <c r="C397" s="13" t="s">
        <v>165</v>
      </c>
      <c r="D397" s="21" t="s">
        <v>404</v>
      </c>
      <c r="E397" s="14"/>
      <c r="F397" s="14"/>
      <c r="G397" s="14"/>
      <c r="H397" s="14"/>
      <c r="I397" s="14"/>
      <c r="J397" s="14"/>
      <c r="K397" s="15">
        <f>K402</f>
        <v>17.55</v>
      </c>
      <c r="L397" s="15">
        <f>L402</f>
        <v>0</v>
      </c>
      <c r="M397" s="15">
        <f>M402</f>
        <v>0</v>
      </c>
    </row>
    <row r="398" spans="1:13" ht="120" x14ac:dyDescent="0.2">
      <c r="A398" s="14"/>
      <c r="B398" s="14"/>
      <c r="C398" s="14"/>
      <c r="D398" s="21" t="s">
        <v>405</v>
      </c>
      <c r="E398" s="14"/>
      <c r="F398" s="14"/>
      <c r="G398" s="14"/>
      <c r="H398" s="14"/>
      <c r="I398" s="14"/>
      <c r="J398" s="14"/>
      <c r="K398" s="14"/>
      <c r="L398" s="14"/>
      <c r="M398" s="14"/>
    </row>
    <row r="399" spans="1:13" x14ac:dyDescent="0.2">
      <c r="A399" s="14"/>
      <c r="B399" s="14"/>
      <c r="C399" s="14"/>
      <c r="D399" s="32"/>
      <c r="E399" s="13" t="s">
        <v>352</v>
      </c>
      <c r="F399" s="16">
        <v>1</v>
      </c>
      <c r="G399" s="17">
        <v>3.5</v>
      </c>
      <c r="H399" s="17">
        <v>0</v>
      </c>
      <c r="I399" s="17">
        <v>2.8</v>
      </c>
      <c r="J399" s="15">
        <f>OR(F399&lt;&gt;0,G399&lt;&gt;0,H399&lt;&gt;0,I399&lt;&gt;0)*(F399 + (F399 = 0))*(G399 + (G399 = 0))*(H399 + (H399 = 0))*(I399 + (I399 = 0))</f>
        <v>9.8000000000000007</v>
      </c>
      <c r="K399" s="14"/>
      <c r="L399" s="14"/>
      <c r="M399" s="14"/>
    </row>
    <row r="400" spans="1:13" x14ac:dyDescent="0.2">
      <c r="A400" s="14"/>
      <c r="B400" s="14"/>
      <c r="C400" s="14"/>
      <c r="D400" s="32"/>
      <c r="E400" s="13" t="s">
        <v>406</v>
      </c>
      <c r="F400" s="16">
        <v>1</v>
      </c>
      <c r="G400" s="17">
        <v>5</v>
      </c>
      <c r="H400" s="17">
        <v>0</v>
      </c>
      <c r="I400" s="17">
        <v>0.6</v>
      </c>
      <c r="J400" s="15">
        <f>OR(F400&lt;&gt;0,G400&lt;&gt;0,H400&lt;&gt;0,I400&lt;&gt;0)*(F400 + (F400 = 0))*(G400 + (G400 = 0))*(H400 + (H400 = 0))*(I400 + (I400 = 0))</f>
        <v>3</v>
      </c>
      <c r="K400" s="14"/>
      <c r="L400" s="14"/>
      <c r="M400" s="14"/>
    </row>
    <row r="401" spans="1:13" x14ac:dyDescent="0.2">
      <c r="A401" s="14"/>
      <c r="B401" s="14"/>
      <c r="C401" s="14"/>
      <c r="D401" s="32"/>
      <c r="E401" s="13" t="s">
        <v>407</v>
      </c>
      <c r="F401" s="16">
        <v>19</v>
      </c>
      <c r="G401" s="17">
        <v>0.5</v>
      </c>
      <c r="H401" s="17">
        <v>0</v>
      </c>
      <c r="I401" s="17">
        <v>0.5</v>
      </c>
      <c r="J401" s="15">
        <f>OR(F401&lt;&gt;0,G401&lt;&gt;0,H401&lt;&gt;0,I401&lt;&gt;0)*(F401 + (F401 = 0))*(G401 + (G401 = 0))*(H401 + (H401 = 0))*(I401 + (I401 = 0))</f>
        <v>4.75</v>
      </c>
      <c r="K401" s="14"/>
      <c r="L401" s="14"/>
      <c r="M401" s="14"/>
    </row>
    <row r="402" spans="1:13" x14ac:dyDescent="0.2">
      <c r="A402" s="14"/>
      <c r="B402" s="14"/>
      <c r="C402" s="14"/>
      <c r="D402" s="32"/>
      <c r="E402" s="14"/>
      <c r="F402" s="14"/>
      <c r="G402" s="14"/>
      <c r="H402" s="14"/>
      <c r="I402" s="14"/>
      <c r="J402" s="18" t="s">
        <v>408</v>
      </c>
      <c r="K402" s="19">
        <f>SUM(J399:J401)</f>
        <v>17.55</v>
      </c>
      <c r="L402" s="17">
        <v>0</v>
      </c>
      <c r="M402" s="19">
        <f>ROUND(K402*L402,2)</f>
        <v>0</v>
      </c>
    </row>
    <row r="403" spans="1:13" ht="1" customHeight="1" x14ac:dyDescent="0.2">
      <c r="A403" s="20"/>
      <c r="B403" s="20"/>
      <c r="C403" s="20"/>
      <c r="D403" s="33"/>
      <c r="E403" s="20"/>
      <c r="F403" s="20"/>
      <c r="G403" s="20"/>
      <c r="H403" s="20"/>
      <c r="I403" s="20"/>
      <c r="J403" s="20"/>
      <c r="K403" s="20"/>
      <c r="L403" s="20"/>
      <c r="M403" s="20"/>
    </row>
    <row r="404" spans="1:13" x14ac:dyDescent="0.2">
      <c r="A404" s="14"/>
      <c r="B404" s="14"/>
      <c r="C404" s="14"/>
      <c r="D404" s="32"/>
      <c r="E404" s="14"/>
      <c r="F404" s="14"/>
      <c r="G404" s="14"/>
      <c r="H404" s="14"/>
      <c r="I404" s="14"/>
      <c r="J404" s="18" t="s">
        <v>409</v>
      </c>
      <c r="K404" s="17">
        <v>1</v>
      </c>
      <c r="L404" s="19">
        <f>M397</f>
        <v>0</v>
      </c>
      <c r="M404" s="19">
        <f>ROUND(K404*L404,2)</f>
        <v>0</v>
      </c>
    </row>
    <row r="405" spans="1:13" ht="1" customHeight="1" x14ac:dyDescent="0.2">
      <c r="A405" s="20"/>
      <c r="B405" s="20"/>
      <c r="C405" s="20"/>
      <c r="D405" s="33"/>
      <c r="E405" s="20"/>
      <c r="F405" s="20"/>
      <c r="G405" s="20"/>
      <c r="H405" s="20"/>
      <c r="I405" s="20"/>
      <c r="J405" s="20"/>
      <c r="K405" s="20"/>
      <c r="L405" s="20"/>
      <c r="M405" s="20"/>
    </row>
    <row r="406" spans="1:13" x14ac:dyDescent="0.2">
      <c r="A406" s="9" t="s">
        <v>410</v>
      </c>
      <c r="B406" s="9" t="s">
        <v>14</v>
      </c>
      <c r="C406" s="9" t="s">
        <v>15</v>
      </c>
      <c r="D406" s="31" t="s">
        <v>411</v>
      </c>
      <c r="E406" s="10"/>
      <c r="F406" s="10"/>
      <c r="G406" s="10"/>
      <c r="H406" s="10"/>
      <c r="I406" s="10"/>
      <c r="J406" s="10"/>
      <c r="K406" s="11">
        <f>K475</f>
        <v>1</v>
      </c>
      <c r="L406" s="11">
        <f>L475</f>
        <v>0</v>
      </c>
      <c r="M406" s="11">
        <f>M475</f>
        <v>0</v>
      </c>
    </row>
    <row r="407" spans="1:13" x14ac:dyDescent="0.2">
      <c r="A407" s="23" t="s">
        <v>412</v>
      </c>
      <c r="B407" s="23" t="s">
        <v>14</v>
      </c>
      <c r="C407" s="23" t="s">
        <v>15</v>
      </c>
      <c r="D407" s="34" t="s">
        <v>413</v>
      </c>
      <c r="E407" s="24"/>
      <c r="F407" s="24"/>
      <c r="G407" s="24"/>
      <c r="H407" s="24"/>
      <c r="I407" s="24"/>
      <c r="J407" s="24"/>
      <c r="K407" s="25">
        <f>K437</f>
        <v>1</v>
      </c>
      <c r="L407" s="25">
        <f>L437</f>
        <v>0</v>
      </c>
      <c r="M407" s="25">
        <f>M437</f>
        <v>0</v>
      </c>
    </row>
    <row r="408" spans="1:13" ht="24" x14ac:dyDescent="0.2">
      <c r="A408" s="26" t="s">
        <v>414</v>
      </c>
      <c r="B408" s="26" t="s">
        <v>14</v>
      </c>
      <c r="C408" s="26" t="s">
        <v>15</v>
      </c>
      <c r="D408" s="35" t="s">
        <v>415</v>
      </c>
      <c r="E408" s="27"/>
      <c r="F408" s="27"/>
      <c r="G408" s="27"/>
      <c r="H408" s="27"/>
      <c r="I408" s="27"/>
      <c r="J408" s="27"/>
      <c r="K408" s="28">
        <f>K425</f>
        <v>1</v>
      </c>
      <c r="L408" s="28">
        <f>L425</f>
        <v>0</v>
      </c>
      <c r="M408" s="28">
        <f>M425</f>
        <v>0</v>
      </c>
    </row>
    <row r="409" spans="1:13" ht="24" x14ac:dyDescent="0.2">
      <c r="A409" s="12" t="s">
        <v>416</v>
      </c>
      <c r="B409" s="13" t="s">
        <v>20</v>
      </c>
      <c r="C409" s="13" t="s">
        <v>165</v>
      </c>
      <c r="D409" s="21" t="s">
        <v>417</v>
      </c>
      <c r="E409" s="14"/>
      <c r="F409" s="14"/>
      <c r="G409" s="14"/>
      <c r="H409" s="14"/>
      <c r="I409" s="14"/>
      <c r="J409" s="14"/>
      <c r="K409" s="15">
        <f>K416</f>
        <v>3230.93</v>
      </c>
      <c r="L409" s="15">
        <f>L416</f>
        <v>0</v>
      </c>
      <c r="M409" s="15">
        <f>M416</f>
        <v>0</v>
      </c>
    </row>
    <row r="410" spans="1:13" ht="383" x14ac:dyDescent="0.2">
      <c r="A410" s="14"/>
      <c r="B410" s="14"/>
      <c r="C410" s="14"/>
      <c r="D410" s="21" t="s">
        <v>418</v>
      </c>
      <c r="E410" s="14"/>
      <c r="F410" s="14"/>
      <c r="G410" s="14"/>
      <c r="H410" s="14"/>
      <c r="I410" s="14"/>
      <c r="J410" s="14"/>
      <c r="K410" s="14"/>
      <c r="L410" s="14"/>
      <c r="M410" s="14"/>
    </row>
    <row r="411" spans="1:13" x14ac:dyDescent="0.2">
      <c r="A411" s="14"/>
      <c r="B411" s="14"/>
      <c r="C411" s="14"/>
      <c r="D411" s="32"/>
      <c r="E411" s="13" t="s">
        <v>236</v>
      </c>
      <c r="F411" s="16">
        <v>1</v>
      </c>
      <c r="G411" s="17">
        <v>67.45</v>
      </c>
      <c r="H411" s="17">
        <v>0</v>
      </c>
      <c r="I411" s="17">
        <v>2.5</v>
      </c>
      <c r="J411" s="15">
        <f>OR(F411&lt;&gt;0,G411&lt;&gt;0,H411&lt;&gt;0,I411&lt;&gt;0)*(F411 + (F411 = 0))*(G411 + (G411 = 0))*(H411 + (H411 = 0))*(I411 + (I411 = 0))</f>
        <v>168.63</v>
      </c>
      <c r="K411" s="14"/>
      <c r="L411" s="14"/>
      <c r="M411" s="14"/>
    </row>
    <row r="412" spans="1:13" x14ac:dyDescent="0.2">
      <c r="A412" s="14"/>
      <c r="B412" s="14"/>
      <c r="C412" s="14"/>
      <c r="D412" s="32"/>
      <c r="E412" s="13" t="s">
        <v>419</v>
      </c>
      <c r="F412" s="16">
        <v>1</v>
      </c>
      <c r="G412" s="17">
        <v>83.09</v>
      </c>
      <c r="H412" s="17">
        <v>0</v>
      </c>
      <c r="I412" s="17">
        <v>2.8</v>
      </c>
      <c r="J412" s="15">
        <f>OR(F412&lt;&gt;0,G412&lt;&gt;0,H412&lt;&gt;0,I412&lt;&gt;0)*(F412 + (F412 = 0))*(G412 + (G412 = 0))*(H412 + (H412 = 0))*(I412 + (I412 = 0))</f>
        <v>232.65</v>
      </c>
      <c r="K412" s="14"/>
      <c r="L412" s="14"/>
      <c r="M412" s="14"/>
    </row>
    <row r="413" spans="1:13" x14ac:dyDescent="0.2">
      <c r="A413" s="14"/>
      <c r="B413" s="14"/>
      <c r="C413" s="14"/>
      <c r="D413" s="32"/>
      <c r="E413" s="13" t="s">
        <v>420</v>
      </c>
      <c r="F413" s="16">
        <v>1</v>
      </c>
      <c r="G413" s="17">
        <v>6.6</v>
      </c>
      <c r="H413" s="17">
        <v>0</v>
      </c>
      <c r="I413" s="17">
        <v>5.52</v>
      </c>
      <c r="J413" s="15">
        <f>OR(F413&lt;&gt;0,G413&lt;&gt;0,H413&lt;&gt;0,I413&lt;&gt;0)*(F413 + (F413 = 0))*(G413 + (G413 = 0))*(H413 + (H413 = 0))*(I413 + (I413 = 0))</f>
        <v>36.43</v>
      </c>
      <c r="K413" s="14"/>
      <c r="L413" s="14"/>
      <c r="M413" s="14"/>
    </row>
    <row r="414" spans="1:13" x14ac:dyDescent="0.2">
      <c r="A414" s="14"/>
      <c r="B414" s="14"/>
      <c r="C414" s="14"/>
      <c r="D414" s="32"/>
      <c r="E414" s="13" t="s">
        <v>419</v>
      </c>
      <c r="F414" s="16">
        <v>1</v>
      </c>
      <c r="G414" s="17">
        <v>498.79</v>
      </c>
      <c r="H414" s="17">
        <v>0</v>
      </c>
      <c r="I414" s="17">
        <v>2.8</v>
      </c>
      <c r="J414" s="15">
        <f>OR(F414&lt;&gt;0,G414&lt;&gt;0,H414&lt;&gt;0,I414&lt;&gt;0)*(F414 + (F414 = 0))*(G414 + (G414 = 0))*(H414 + (H414 = 0))*(I414 + (I414 = 0))</f>
        <v>1396.61</v>
      </c>
      <c r="K414" s="14"/>
      <c r="L414" s="14"/>
      <c r="M414" s="14"/>
    </row>
    <row r="415" spans="1:13" x14ac:dyDescent="0.2">
      <c r="A415" s="14"/>
      <c r="B415" s="14"/>
      <c r="C415" s="14"/>
      <c r="D415" s="32"/>
      <c r="E415" s="13" t="s">
        <v>419</v>
      </c>
      <c r="F415" s="16">
        <v>1</v>
      </c>
      <c r="G415" s="17">
        <v>498.79</v>
      </c>
      <c r="H415" s="17">
        <v>0</v>
      </c>
      <c r="I415" s="17">
        <v>2.8</v>
      </c>
      <c r="J415" s="15">
        <f>OR(F415&lt;&gt;0,G415&lt;&gt;0,H415&lt;&gt;0,I415&lt;&gt;0)*(F415 + (F415 = 0))*(G415 + (G415 = 0))*(H415 + (H415 = 0))*(I415 + (I415 = 0))</f>
        <v>1396.61</v>
      </c>
      <c r="K415" s="14"/>
      <c r="L415" s="14"/>
      <c r="M415" s="14"/>
    </row>
    <row r="416" spans="1:13" x14ac:dyDescent="0.2">
      <c r="A416" s="14"/>
      <c r="B416" s="14"/>
      <c r="C416" s="14"/>
      <c r="D416" s="32"/>
      <c r="E416" s="14"/>
      <c r="F416" s="14"/>
      <c r="G416" s="14"/>
      <c r="H416" s="14"/>
      <c r="I416" s="14"/>
      <c r="J416" s="18" t="s">
        <v>421</v>
      </c>
      <c r="K416" s="19">
        <f>SUM(J411:J415)</f>
        <v>3230.93</v>
      </c>
      <c r="L416" s="17">
        <v>0</v>
      </c>
      <c r="M416" s="19">
        <f>ROUND(K416*L416,2)</f>
        <v>0</v>
      </c>
    </row>
    <row r="417" spans="1:13" ht="1" customHeight="1" x14ac:dyDescent="0.2">
      <c r="A417" s="20"/>
      <c r="B417" s="20"/>
      <c r="C417" s="20"/>
      <c r="D417" s="33"/>
      <c r="E417" s="20"/>
      <c r="F417" s="20"/>
      <c r="G417" s="20"/>
      <c r="H417" s="20"/>
      <c r="I417" s="20"/>
      <c r="J417" s="20"/>
      <c r="K417" s="20"/>
      <c r="L417" s="20"/>
      <c r="M417" s="20"/>
    </row>
    <row r="418" spans="1:13" ht="24" x14ac:dyDescent="0.2">
      <c r="A418" s="12" t="s">
        <v>422</v>
      </c>
      <c r="B418" s="13" t="s">
        <v>20</v>
      </c>
      <c r="C418" s="13" t="s">
        <v>165</v>
      </c>
      <c r="D418" s="21" t="s">
        <v>423</v>
      </c>
      <c r="E418" s="14"/>
      <c r="F418" s="14"/>
      <c r="G418" s="14"/>
      <c r="H418" s="14"/>
      <c r="I418" s="14"/>
      <c r="J418" s="14"/>
      <c r="K418" s="15">
        <f>K423</f>
        <v>683.15</v>
      </c>
      <c r="L418" s="15">
        <f>L423</f>
        <v>0</v>
      </c>
      <c r="M418" s="15">
        <f>M423</f>
        <v>0</v>
      </c>
    </row>
    <row r="419" spans="1:13" ht="383" x14ac:dyDescent="0.2">
      <c r="A419" s="14"/>
      <c r="B419" s="14"/>
      <c r="C419" s="14"/>
      <c r="D419" s="21" t="s">
        <v>424</v>
      </c>
      <c r="E419" s="14"/>
      <c r="F419" s="14"/>
      <c r="G419" s="14"/>
      <c r="H419" s="14"/>
      <c r="I419" s="14"/>
      <c r="J419" s="14"/>
      <c r="K419" s="14"/>
      <c r="L419" s="14"/>
      <c r="M419" s="14"/>
    </row>
    <row r="420" spans="1:13" x14ac:dyDescent="0.2">
      <c r="A420" s="14"/>
      <c r="B420" s="14"/>
      <c r="C420" s="14"/>
      <c r="D420" s="32"/>
      <c r="E420" s="13" t="s">
        <v>420</v>
      </c>
      <c r="F420" s="16">
        <v>1</v>
      </c>
      <c r="G420" s="17">
        <v>13.6</v>
      </c>
      <c r="H420" s="17">
        <v>0</v>
      </c>
      <c r="I420" s="17">
        <v>5.52</v>
      </c>
      <c r="J420" s="15">
        <f>OR(F420&lt;&gt;0,G420&lt;&gt;0,H420&lt;&gt;0,I420&lt;&gt;0)*(F420 + (F420 = 0))*(G420 + (G420 = 0))*(H420 + (H420 = 0))*(I420 + (I420 = 0))</f>
        <v>75.069999999999993</v>
      </c>
      <c r="K420" s="14"/>
      <c r="L420" s="14"/>
      <c r="M420" s="14"/>
    </row>
    <row r="421" spans="1:13" x14ac:dyDescent="0.2">
      <c r="A421" s="14"/>
      <c r="B421" s="14"/>
      <c r="C421" s="14"/>
      <c r="D421" s="32"/>
      <c r="E421" s="13" t="s">
        <v>425</v>
      </c>
      <c r="F421" s="16">
        <v>1</v>
      </c>
      <c r="G421" s="17">
        <v>37</v>
      </c>
      <c r="H421" s="17">
        <v>0</v>
      </c>
      <c r="I421" s="17">
        <v>5.5</v>
      </c>
      <c r="J421" s="15">
        <f>OR(F421&lt;&gt;0,G421&lt;&gt;0,H421&lt;&gt;0,I421&lt;&gt;0)*(F421 + (F421 = 0))*(G421 + (G421 = 0))*(H421 + (H421 = 0))*(I421 + (I421 = 0))</f>
        <v>203.5</v>
      </c>
      <c r="K421" s="14"/>
      <c r="L421" s="14"/>
      <c r="M421" s="14"/>
    </row>
    <row r="422" spans="1:13" x14ac:dyDescent="0.2">
      <c r="A422" s="14"/>
      <c r="B422" s="14"/>
      <c r="C422" s="14"/>
      <c r="D422" s="32"/>
      <c r="E422" s="13" t="s">
        <v>426</v>
      </c>
      <c r="F422" s="16">
        <v>2</v>
      </c>
      <c r="G422" s="17">
        <v>30.65</v>
      </c>
      <c r="H422" s="17">
        <v>0</v>
      </c>
      <c r="I422" s="17">
        <v>6.6</v>
      </c>
      <c r="J422" s="15">
        <f>OR(F422&lt;&gt;0,G422&lt;&gt;0,H422&lt;&gt;0,I422&lt;&gt;0)*(F422 + (F422 = 0))*(G422 + (G422 = 0))*(H422 + (H422 = 0))*(I422 + (I422 = 0))</f>
        <v>404.58</v>
      </c>
      <c r="K422" s="14"/>
      <c r="L422" s="14"/>
      <c r="M422" s="14"/>
    </row>
    <row r="423" spans="1:13" x14ac:dyDescent="0.2">
      <c r="A423" s="14"/>
      <c r="B423" s="14"/>
      <c r="C423" s="14"/>
      <c r="D423" s="32"/>
      <c r="E423" s="14"/>
      <c r="F423" s="14"/>
      <c r="G423" s="14"/>
      <c r="H423" s="14"/>
      <c r="I423" s="14"/>
      <c r="J423" s="18" t="s">
        <v>427</v>
      </c>
      <c r="K423" s="19">
        <f>SUM(J420:J422)</f>
        <v>683.15</v>
      </c>
      <c r="L423" s="17">
        <v>0</v>
      </c>
      <c r="M423" s="19">
        <f>ROUND(K423*L423,2)</f>
        <v>0</v>
      </c>
    </row>
    <row r="424" spans="1:13" ht="1" customHeight="1" x14ac:dyDescent="0.2">
      <c r="A424" s="20"/>
      <c r="B424" s="20"/>
      <c r="C424" s="20"/>
      <c r="D424" s="33"/>
      <c r="E424" s="20"/>
      <c r="F424" s="20"/>
      <c r="G424" s="20"/>
      <c r="H424" s="20"/>
      <c r="I424" s="20"/>
      <c r="J424" s="20"/>
      <c r="K424" s="20"/>
      <c r="L424" s="20"/>
      <c r="M424" s="20"/>
    </row>
    <row r="425" spans="1:13" x14ac:dyDescent="0.2">
      <c r="A425" s="14"/>
      <c r="B425" s="14"/>
      <c r="C425" s="14"/>
      <c r="D425" s="32"/>
      <c r="E425" s="14"/>
      <c r="F425" s="14"/>
      <c r="G425" s="14"/>
      <c r="H425" s="14"/>
      <c r="I425" s="14"/>
      <c r="J425" s="18" t="s">
        <v>428</v>
      </c>
      <c r="K425" s="17">
        <v>1</v>
      </c>
      <c r="L425" s="19">
        <f>M409+M418</f>
        <v>0</v>
      </c>
      <c r="M425" s="19">
        <f>ROUND(K425*L425,2)</f>
        <v>0</v>
      </c>
    </row>
    <row r="426" spans="1:13" ht="1" customHeight="1" x14ac:dyDescent="0.2">
      <c r="A426" s="20"/>
      <c r="B426" s="20"/>
      <c r="C426" s="20"/>
      <c r="D426" s="33"/>
      <c r="E426" s="20"/>
      <c r="F426" s="20"/>
      <c r="G426" s="20"/>
      <c r="H426" s="20"/>
      <c r="I426" s="20"/>
      <c r="J426" s="20"/>
      <c r="K426" s="20"/>
      <c r="L426" s="20"/>
      <c r="M426" s="20"/>
    </row>
    <row r="427" spans="1:13" ht="24" x14ac:dyDescent="0.2">
      <c r="A427" s="26" t="s">
        <v>429</v>
      </c>
      <c r="B427" s="26" t="s">
        <v>14</v>
      </c>
      <c r="C427" s="26" t="s">
        <v>15</v>
      </c>
      <c r="D427" s="35" t="s">
        <v>430</v>
      </c>
      <c r="E427" s="27"/>
      <c r="F427" s="27"/>
      <c r="G427" s="27"/>
      <c r="H427" s="27"/>
      <c r="I427" s="27"/>
      <c r="J427" s="27"/>
      <c r="K427" s="28">
        <f>K435</f>
        <v>1</v>
      </c>
      <c r="L427" s="28">
        <f>L435</f>
        <v>0</v>
      </c>
      <c r="M427" s="28">
        <f>M435</f>
        <v>0</v>
      </c>
    </row>
    <row r="428" spans="1:13" ht="24" x14ac:dyDescent="0.2">
      <c r="A428" s="12" t="s">
        <v>431</v>
      </c>
      <c r="B428" s="13" t="s">
        <v>20</v>
      </c>
      <c r="C428" s="13" t="s">
        <v>165</v>
      </c>
      <c r="D428" s="21" t="s">
        <v>432</v>
      </c>
      <c r="E428" s="14"/>
      <c r="F428" s="14"/>
      <c r="G428" s="14"/>
      <c r="H428" s="14"/>
      <c r="I428" s="14"/>
      <c r="J428" s="14"/>
      <c r="K428" s="15">
        <f>K433</f>
        <v>230.9</v>
      </c>
      <c r="L428" s="15">
        <f>L433</f>
        <v>0</v>
      </c>
      <c r="M428" s="15">
        <f>M433</f>
        <v>0</v>
      </c>
    </row>
    <row r="429" spans="1:13" ht="383" x14ac:dyDescent="0.2">
      <c r="A429" s="14"/>
      <c r="B429" s="14"/>
      <c r="C429" s="14"/>
      <c r="D429" s="21" t="s">
        <v>433</v>
      </c>
      <c r="E429" s="14"/>
      <c r="F429" s="14"/>
      <c r="G429" s="14"/>
      <c r="H429" s="14"/>
      <c r="I429" s="14"/>
      <c r="J429" s="14"/>
      <c r="K429" s="14"/>
      <c r="L429" s="14"/>
      <c r="M429" s="14"/>
    </row>
    <row r="430" spans="1:13" x14ac:dyDescent="0.2">
      <c r="A430" s="14"/>
      <c r="B430" s="14"/>
      <c r="C430" s="14"/>
      <c r="D430" s="32"/>
      <c r="E430" s="13" t="s">
        <v>301</v>
      </c>
      <c r="F430" s="16">
        <v>1</v>
      </c>
      <c r="G430" s="17">
        <v>42</v>
      </c>
      <c r="H430" s="17">
        <v>0</v>
      </c>
      <c r="I430" s="17">
        <v>2.6</v>
      </c>
      <c r="J430" s="15">
        <f>OR(F430&lt;&gt;0,G430&lt;&gt;0,H430&lt;&gt;0,I430&lt;&gt;0)*(F430 + (F430 = 0))*(G430 + (G430 = 0))*(H430 + (H430 = 0))*(I430 + (I430 = 0))</f>
        <v>109.2</v>
      </c>
      <c r="K430" s="14"/>
      <c r="L430" s="14"/>
      <c r="M430" s="14"/>
    </row>
    <row r="431" spans="1:13" x14ac:dyDescent="0.2">
      <c r="A431" s="14"/>
      <c r="B431" s="14"/>
      <c r="C431" s="14"/>
      <c r="D431" s="32"/>
      <c r="E431" s="13" t="s">
        <v>301</v>
      </c>
      <c r="F431" s="16">
        <v>1</v>
      </c>
      <c r="G431" s="17">
        <v>42</v>
      </c>
      <c r="H431" s="17">
        <v>0</v>
      </c>
      <c r="I431" s="17">
        <v>2.6</v>
      </c>
      <c r="J431" s="15">
        <f>OR(F431&lt;&gt;0,G431&lt;&gt;0,H431&lt;&gt;0,I431&lt;&gt;0)*(F431 + (F431 = 0))*(G431 + (G431 = 0))*(H431 + (H431 = 0))*(I431 + (I431 = 0))</f>
        <v>109.2</v>
      </c>
      <c r="K431" s="14"/>
      <c r="L431" s="14"/>
      <c r="M431" s="14"/>
    </row>
    <row r="432" spans="1:13" x14ac:dyDescent="0.2">
      <c r="A432" s="14"/>
      <c r="B432" s="14"/>
      <c r="C432" s="14"/>
      <c r="D432" s="32"/>
      <c r="E432" s="13" t="s">
        <v>434</v>
      </c>
      <c r="F432" s="16">
        <v>1</v>
      </c>
      <c r="G432" s="17">
        <v>5</v>
      </c>
      <c r="H432" s="17">
        <v>0</v>
      </c>
      <c r="I432" s="17">
        <v>2.5</v>
      </c>
      <c r="J432" s="15">
        <f>OR(F432&lt;&gt;0,G432&lt;&gt;0,H432&lt;&gt;0,I432&lt;&gt;0)*(F432 + (F432 = 0))*(G432 + (G432 = 0))*(H432 + (H432 = 0))*(I432 + (I432 = 0))</f>
        <v>12.5</v>
      </c>
      <c r="K432" s="14"/>
      <c r="L432" s="14"/>
      <c r="M432" s="14"/>
    </row>
    <row r="433" spans="1:13" x14ac:dyDescent="0.2">
      <c r="A433" s="14"/>
      <c r="B433" s="14"/>
      <c r="C433" s="14"/>
      <c r="D433" s="32"/>
      <c r="E433" s="14"/>
      <c r="F433" s="14"/>
      <c r="G433" s="14"/>
      <c r="H433" s="14"/>
      <c r="I433" s="14"/>
      <c r="J433" s="18" t="s">
        <v>435</v>
      </c>
      <c r="K433" s="19">
        <f>SUM(J430:J432)</f>
        <v>230.9</v>
      </c>
      <c r="L433" s="17">
        <v>0</v>
      </c>
      <c r="M433" s="19">
        <f>ROUND(K433*L433,2)</f>
        <v>0</v>
      </c>
    </row>
    <row r="434" spans="1:13" ht="1" customHeight="1" x14ac:dyDescent="0.2">
      <c r="A434" s="20"/>
      <c r="B434" s="20"/>
      <c r="C434" s="20"/>
      <c r="D434" s="33"/>
      <c r="E434" s="20"/>
      <c r="F434" s="20"/>
      <c r="G434" s="20"/>
      <c r="H434" s="20"/>
      <c r="I434" s="20"/>
      <c r="J434" s="20"/>
      <c r="K434" s="20"/>
      <c r="L434" s="20"/>
      <c r="M434" s="20"/>
    </row>
    <row r="435" spans="1:13" x14ac:dyDescent="0.2">
      <c r="A435" s="14"/>
      <c r="B435" s="14"/>
      <c r="C435" s="14"/>
      <c r="D435" s="32"/>
      <c r="E435" s="14"/>
      <c r="F435" s="14"/>
      <c r="G435" s="14"/>
      <c r="H435" s="14"/>
      <c r="I435" s="14"/>
      <c r="J435" s="18" t="s">
        <v>436</v>
      </c>
      <c r="K435" s="17">
        <v>1</v>
      </c>
      <c r="L435" s="19">
        <f>M428</f>
        <v>0</v>
      </c>
      <c r="M435" s="19">
        <f>ROUND(K435*L435,2)</f>
        <v>0</v>
      </c>
    </row>
    <row r="436" spans="1:13" ht="1" customHeight="1" x14ac:dyDescent="0.2">
      <c r="A436" s="20"/>
      <c r="B436" s="20"/>
      <c r="C436" s="20"/>
      <c r="D436" s="33"/>
      <c r="E436" s="20"/>
      <c r="F436" s="20"/>
      <c r="G436" s="20"/>
      <c r="H436" s="20"/>
      <c r="I436" s="20"/>
      <c r="J436" s="20"/>
      <c r="K436" s="20"/>
      <c r="L436" s="20"/>
      <c r="M436" s="20"/>
    </row>
    <row r="437" spans="1:13" x14ac:dyDescent="0.2">
      <c r="A437" s="14"/>
      <c r="B437" s="14"/>
      <c r="C437" s="14"/>
      <c r="D437" s="32"/>
      <c r="E437" s="14"/>
      <c r="F437" s="14"/>
      <c r="G437" s="14"/>
      <c r="H437" s="14"/>
      <c r="I437" s="14"/>
      <c r="J437" s="18" t="s">
        <v>437</v>
      </c>
      <c r="K437" s="17">
        <v>1</v>
      </c>
      <c r="L437" s="19">
        <f>M408+M427</f>
        <v>0</v>
      </c>
      <c r="M437" s="19">
        <f>ROUND(K437*L437,2)</f>
        <v>0</v>
      </c>
    </row>
    <row r="438" spans="1:13" ht="1" customHeight="1" x14ac:dyDescent="0.2">
      <c r="A438" s="20"/>
      <c r="B438" s="20"/>
      <c r="C438" s="20"/>
      <c r="D438" s="33"/>
      <c r="E438" s="20"/>
      <c r="F438" s="20"/>
      <c r="G438" s="20"/>
      <c r="H438" s="20"/>
      <c r="I438" s="20"/>
      <c r="J438" s="20"/>
      <c r="K438" s="20"/>
      <c r="L438" s="20"/>
      <c r="M438" s="20"/>
    </row>
    <row r="439" spans="1:13" x14ac:dyDescent="0.2">
      <c r="A439" s="23" t="s">
        <v>438</v>
      </c>
      <c r="B439" s="23" t="s">
        <v>14</v>
      </c>
      <c r="C439" s="23" t="s">
        <v>15</v>
      </c>
      <c r="D439" s="34" t="s">
        <v>439</v>
      </c>
      <c r="E439" s="24"/>
      <c r="F439" s="24"/>
      <c r="G439" s="24"/>
      <c r="H439" s="24"/>
      <c r="I439" s="24"/>
      <c r="J439" s="24"/>
      <c r="K439" s="25">
        <f>K473</f>
        <v>1</v>
      </c>
      <c r="L439" s="25">
        <f>L473</f>
        <v>0</v>
      </c>
      <c r="M439" s="25">
        <f>M473</f>
        <v>0</v>
      </c>
    </row>
    <row r="440" spans="1:13" x14ac:dyDescent="0.2">
      <c r="A440" s="26" t="s">
        <v>440</v>
      </c>
      <c r="B440" s="26" t="s">
        <v>14</v>
      </c>
      <c r="C440" s="26" t="s">
        <v>15</v>
      </c>
      <c r="D440" s="35" t="s">
        <v>441</v>
      </c>
      <c r="E440" s="27"/>
      <c r="F440" s="27"/>
      <c r="G440" s="27"/>
      <c r="H440" s="27"/>
      <c r="I440" s="27"/>
      <c r="J440" s="27"/>
      <c r="K440" s="28">
        <f>K453</f>
        <v>1</v>
      </c>
      <c r="L440" s="28">
        <f>L453</f>
        <v>0</v>
      </c>
      <c r="M440" s="28">
        <f>M453</f>
        <v>0</v>
      </c>
    </row>
    <row r="441" spans="1:13" ht="24" x14ac:dyDescent="0.2">
      <c r="A441" s="12" t="s">
        <v>442</v>
      </c>
      <c r="B441" s="13" t="s">
        <v>20</v>
      </c>
      <c r="C441" s="13" t="s">
        <v>165</v>
      </c>
      <c r="D441" s="21" t="s">
        <v>443</v>
      </c>
      <c r="E441" s="14"/>
      <c r="F441" s="14"/>
      <c r="G441" s="14"/>
      <c r="H441" s="14"/>
      <c r="I441" s="14"/>
      <c r="J441" s="14"/>
      <c r="K441" s="15">
        <f>K445</f>
        <v>28.25</v>
      </c>
      <c r="L441" s="15">
        <f>L445</f>
        <v>0</v>
      </c>
      <c r="M441" s="15">
        <f>M445</f>
        <v>0</v>
      </c>
    </row>
    <row r="442" spans="1:13" ht="251" x14ac:dyDescent="0.2">
      <c r="A442" s="14"/>
      <c r="B442" s="14"/>
      <c r="C442" s="14"/>
      <c r="D442" s="21" t="s">
        <v>444</v>
      </c>
      <c r="E442" s="14"/>
      <c r="F442" s="14"/>
      <c r="G442" s="14"/>
      <c r="H442" s="14"/>
      <c r="I442" s="14"/>
      <c r="J442" s="14"/>
      <c r="K442" s="14"/>
      <c r="L442" s="14"/>
      <c r="M442" s="14"/>
    </row>
    <row r="443" spans="1:13" x14ac:dyDescent="0.2">
      <c r="A443" s="14"/>
      <c r="B443" s="14"/>
      <c r="C443" s="14"/>
      <c r="D443" s="32"/>
      <c r="E443" s="13" t="s">
        <v>236</v>
      </c>
      <c r="F443" s="16">
        <v>1</v>
      </c>
      <c r="G443" s="17">
        <v>5</v>
      </c>
      <c r="H443" s="17">
        <v>0</v>
      </c>
      <c r="I443" s="17">
        <v>2.5</v>
      </c>
      <c r="J443" s="15">
        <f>OR(F443&lt;&gt;0,G443&lt;&gt;0,H443&lt;&gt;0,I443&lt;&gt;0)*(F443 + (F443 = 0))*(G443 + (G443 = 0))*(H443 + (H443 = 0))*(I443 + (I443 = 0))</f>
        <v>12.5</v>
      </c>
      <c r="K443" s="14"/>
      <c r="L443" s="14"/>
      <c r="M443" s="14"/>
    </row>
    <row r="444" spans="1:13" x14ac:dyDescent="0.2">
      <c r="A444" s="14"/>
      <c r="B444" s="14"/>
      <c r="C444" s="14"/>
      <c r="D444" s="32"/>
      <c r="E444" s="13" t="s">
        <v>15</v>
      </c>
      <c r="F444" s="16">
        <v>1</v>
      </c>
      <c r="G444" s="17">
        <v>6.3</v>
      </c>
      <c r="H444" s="17">
        <v>0</v>
      </c>
      <c r="I444" s="17">
        <v>2.5</v>
      </c>
      <c r="J444" s="15">
        <f>OR(F444&lt;&gt;0,G444&lt;&gt;0,H444&lt;&gt;0,I444&lt;&gt;0)*(F444 + (F444 = 0))*(G444 + (G444 = 0))*(H444 + (H444 = 0))*(I444 + (I444 = 0))</f>
        <v>15.75</v>
      </c>
      <c r="K444" s="14"/>
      <c r="L444" s="14"/>
      <c r="M444" s="14"/>
    </row>
    <row r="445" spans="1:13" x14ac:dyDescent="0.2">
      <c r="A445" s="14"/>
      <c r="B445" s="14"/>
      <c r="C445" s="14"/>
      <c r="D445" s="32"/>
      <c r="E445" s="14"/>
      <c r="F445" s="14"/>
      <c r="G445" s="14"/>
      <c r="H445" s="14"/>
      <c r="I445" s="14"/>
      <c r="J445" s="18" t="s">
        <v>445</v>
      </c>
      <c r="K445" s="19">
        <f>SUM(J443:J444)</f>
        <v>28.25</v>
      </c>
      <c r="L445" s="17">
        <v>0</v>
      </c>
      <c r="M445" s="19">
        <f>ROUND(K445*L445,2)</f>
        <v>0</v>
      </c>
    </row>
    <row r="446" spans="1:13" ht="1" customHeight="1" x14ac:dyDescent="0.2">
      <c r="A446" s="20"/>
      <c r="B446" s="20"/>
      <c r="C446" s="20"/>
      <c r="D446" s="33"/>
      <c r="E446" s="20"/>
      <c r="F446" s="20"/>
      <c r="G446" s="20"/>
      <c r="H446" s="20"/>
      <c r="I446" s="20"/>
      <c r="J446" s="20"/>
      <c r="K446" s="20"/>
      <c r="L446" s="20"/>
      <c r="M446" s="20"/>
    </row>
    <row r="447" spans="1:13" ht="24" x14ac:dyDescent="0.2">
      <c r="A447" s="12" t="s">
        <v>446</v>
      </c>
      <c r="B447" s="13" t="s">
        <v>20</v>
      </c>
      <c r="C447" s="13" t="s">
        <v>165</v>
      </c>
      <c r="D447" s="21" t="s">
        <v>447</v>
      </c>
      <c r="E447" s="14"/>
      <c r="F447" s="14"/>
      <c r="G447" s="14"/>
      <c r="H447" s="14"/>
      <c r="I447" s="14"/>
      <c r="J447" s="14"/>
      <c r="K447" s="15">
        <f>K451</f>
        <v>161.94</v>
      </c>
      <c r="L447" s="15">
        <f>L451</f>
        <v>0</v>
      </c>
      <c r="M447" s="15">
        <f>M451</f>
        <v>0</v>
      </c>
    </row>
    <row r="448" spans="1:13" ht="251" x14ac:dyDescent="0.2">
      <c r="A448" s="14"/>
      <c r="B448" s="14"/>
      <c r="C448" s="14"/>
      <c r="D448" s="21" t="s">
        <v>448</v>
      </c>
      <c r="E448" s="14"/>
      <c r="F448" s="14"/>
      <c r="G448" s="14"/>
      <c r="H448" s="14"/>
      <c r="I448" s="14"/>
      <c r="J448" s="14"/>
      <c r="K448" s="14"/>
      <c r="L448" s="14"/>
      <c r="M448" s="14"/>
    </row>
    <row r="449" spans="1:13" x14ac:dyDescent="0.2">
      <c r="A449" s="14"/>
      <c r="B449" s="14"/>
      <c r="C449" s="14"/>
      <c r="D449" s="32"/>
      <c r="E449" s="13" t="s">
        <v>449</v>
      </c>
      <c r="F449" s="16">
        <v>1</v>
      </c>
      <c r="G449" s="17">
        <v>8.52</v>
      </c>
      <c r="H449" s="17">
        <v>0</v>
      </c>
      <c r="I449" s="17">
        <v>4.3</v>
      </c>
      <c r="J449" s="15">
        <f>OR(F449&lt;&gt;0,G449&lt;&gt;0,H449&lt;&gt;0,I449&lt;&gt;0)*(F449 + (F449 = 0))*(G449 + (G449 = 0))*(H449 + (H449 = 0))*(I449 + (I449 = 0))</f>
        <v>36.64</v>
      </c>
      <c r="K449" s="14"/>
      <c r="L449" s="14"/>
      <c r="M449" s="14"/>
    </row>
    <row r="450" spans="1:13" x14ac:dyDescent="0.2">
      <c r="A450" s="14"/>
      <c r="B450" s="14"/>
      <c r="C450" s="14"/>
      <c r="D450" s="32"/>
      <c r="E450" s="13" t="s">
        <v>450</v>
      </c>
      <c r="F450" s="16">
        <v>1</v>
      </c>
      <c r="G450" s="17">
        <v>45.4</v>
      </c>
      <c r="H450" s="17">
        <v>0</v>
      </c>
      <c r="I450" s="17">
        <v>2.76</v>
      </c>
      <c r="J450" s="15">
        <f>OR(F450&lt;&gt;0,G450&lt;&gt;0,H450&lt;&gt;0,I450&lt;&gt;0)*(F450 + (F450 = 0))*(G450 + (G450 = 0))*(H450 + (H450 = 0))*(I450 + (I450 = 0))</f>
        <v>125.3</v>
      </c>
      <c r="K450" s="14"/>
      <c r="L450" s="14"/>
      <c r="M450" s="14"/>
    </row>
    <row r="451" spans="1:13" x14ac:dyDescent="0.2">
      <c r="A451" s="14"/>
      <c r="B451" s="14"/>
      <c r="C451" s="14"/>
      <c r="D451" s="32"/>
      <c r="E451" s="14"/>
      <c r="F451" s="14"/>
      <c r="G451" s="14"/>
      <c r="H451" s="14"/>
      <c r="I451" s="14"/>
      <c r="J451" s="18" t="s">
        <v>451</v>
      </c>
      <c r="K451" s="19">
        <f>SUM(J449:J450)</f>
        <v>161.94</v>
      </c>
      <c r="L451" s="17">
        <v>0</v>
      </c>
      <c r="M451" s="19">
        <f>ROUND(K451*L451,2)</f>
        <v>0</v>
      </c>
    </row>
    <row r="452" spans="1:13" ht="1" customHeight="1" x14ac:dyDescent="0.2">
      <c r="A452" s="20"/>
      <c r="B452" s="20"/>
      <c r="C452" s="20"/>
      <c r="D452" s="33"/>
      <c r="E452" s="20"/>
      <c r="F452" s="20"/>
      <c r="G452" s="20"/>
      <c r="H452" s="20"/>
      <c r="I452" s="20"/>
      <c r="J452" s="20"/>
      <c r="K452" s="20"/>
      <c r="L452" s="20"/>
      <c r="M452" s="20"/>
    </row>
    <row r="453" spans="1:13" x14ac:dyDescent="0.2">
      <c r="A453" s="14"/>
      <c r="B453" s="14"/>
      <c r="C453" s="14"/>
      <c r="D453" s="32"/>
      <c r="E453" s="14"/>
      <c r="F453" s="14"/>
      <c r="G453" s="14"/>
      <c r="H453" s="14"/>
      <c r="I453" s="14"/>
      <c r="J453" s="18" t="s">
        <v>452</v>
      </c>
      <c r="K453" s="17">
        <v>1</v>
      </c>
      <c r="L453" s="19">
        <f>M441+M447</f>
        <v>0</v>
      </c>
      <c r="M453" s="19">
        <f>ROUND(K453*L453,2)</f>
        <v>0</v>
      </c>
    </row>
    <row r="454" spans="1:13" ht="1" customHeight="1" x14ac:dyDescent="0.2">
      <c r="A454" s="20"/>
      <c r="B454" s="20"/>
      <c r="C454" s="20"/>
      <c r="D454" s="33"/>
      <c r="E454" s="20"/>
      <c r="F454" s="20"/>
      <c r="G454" s="20"/>
      <c r="H454" s="20"/>
      <c r="I454" s="20"/>
      <c r="J454" s="20"/>
      <c r="K454" s="20"/>
      <c r="L454" s="20"/>
      <c r="M454" s="20"/>
    </row>
    <row r="455" spans="1:13" x14ac:dyDescent="0.2">
      <c r="A455" s="26" t="s">
        <v>453</v>
      </c>
      <c r="B455" s="26" t="s">
        <v>14</v>
      </c>
      <c r="C455" s="26" t="s">
        <v>15</v>
      </c>
      <c r="D455" s="35" t="s">
        <v>454</v>
      </c>
      <c r="E455" s="27"/>
      <c r="F455" s="27"/>
      <c r="G455" s="27"/>
      <c r="H455" s="27"/>
      <c r="I455" s="27"/>
      <c r="J455" s="27"/>
      <c r="K455" s="28">
        <f>K471</f>
        <v>1</v>
      </c>
      <c r="L455" s="28">
        <f>L471</f>
        <v>0</v>
      </c>
      <c r="M455" s="28">
        <f>M471</f>
        <v>0</v>
      </c>
    </row>
    <row r="456" spans="1:13" ht="24" x14ac:dyDescent="0.2">
      <c r="A456" s="12" t="s">
        <v>455</v>
      </c>
      <c r="B456" s="13" t="s">
        <v>20</v>
      </c>
      <c r="C456" s="13" t="s">
        <v>165</v>
      </c>
      <c r="D456" s="21" t="s">
        <v>456</v>
      </c>
      <c r="E456" s="14"/>
      <c r="F456" s="14"/>
      <c r="G456" s="14"/>
      <c r="H456" s="14"/>
      <c r="I456" s="14"/>
      <c r="J456" s="14"/>
      <c r="K456" s="15">
        <f>K464</f>
        <v>332.03</v>
      </c>
      <c r="L456" s="15">
        <f>L464</f>
        <v>0</v>
      </c>
      <c r="M456" s="15">
        <f>M464</f>
        <v>0</v>
      </c>
    </row>
    <row r="457" spans="1:13" ht="284" x14ac:dyDescent="0.2">
      <c r="A457" s="14"/>
      <c r="B457" s="14"/>
      <c r="C457" s="14"/>
      <c r="D457" s="21" t="s">
        <v>457</v>
      </c>
      <c r="E457" s="14"/>
      <c r="F457" s="14"/>
      <c r="G457" s="14"/>
      <c r="H457" s="14"/>
      <c r="I457" s="14"/>
      <c r="J457" s="14"/>
      <c r="K457" s="14"/>
      <c r="L457" s="14"/>
      <c r="M457" s="14"/>
    </row>
    <row r="458" spans="1:13" x14ac:dyDescent="0.2">
      <c r="A458" s="14"/>
      <c r="B458" s="14"/>
      <c r="C458" s="14"/>
      <c r="D458" s="32"/>
      <c r="E458" s="13" t="s">
        <v>458</v>
      </c>
      <c r="F458" s="16">
        <v>16</v>
      </c>
      <c r="G458" s="17">
        <v>1.4</v>
      </c>
      <c r="H458" s="17">
        <v>0</v>
      </c>
      <c r="I458" s="17">
        <v>2.6</v>
      </c>
      <c r="J458" s="15">
        <f t="shared" ref="J458:J463" si="1">OR(F458&lt;&gt;0,G458&lt;&gt;0,H458&lt;&gt;0,I458&lt;&gt;0)*(F458 + (F458 = 0))*(G458 + (G458 = 0))*(H458 + (H458 = 0))*(I458 + (I458 = 0))</f>
        <v>58.24</v>
      </c>
      <c r="K458" s="14"/>
      <c r="L458" s="14"/>
      <c r="M458" s="14"/>
    </row>
    <row r="459" spans="1:13" x14ac:dyDescent="0.2">
      <c r="A459" s="14"/>
      <c r="B459" s="14"/>
      <c r="C459" s="14"/>
      <c r="D459" s="32"/>
      <c r="E459" s="13" t="s">
        <v>459</v>
      </c>
      <c r="F459" s="16">
        <v>1</v>
      </c>
      <c r="G459" s="17">
        <v>34</v>
      </c>
      <c r="H459" s="17">
        <v>0</v>
      </c>
      <c r="I459" s="17">
        <v>2.6</v>
      </c>
      <c r="J459" s="15">
        <f t="shared" si="1"/>
        <v>88.4</v>
      </c>
      <c r="K459" s="14"/>
      <c r="L459" s="14"/>
      <c r="M459" s="14"/>
    </row>
    <row r="460" spans="1:13" x14ac:dyDescent="0.2">
      <c r="A460" s="14"/>
      <c r="B460" s="14"/>
      <c r="C460" s="14"/>
      <c r="D460" s="32"/>
      <c r="E460" s="13" t="s">
        <v>458</v>
      </c>
      <c r="F460" s="16">
        <v>16</v>
      </c>
      <c r="G460" s="17">
        <v>1.4</v>
      </c>
      <c r="H460" s="17">
        <v>0</v>
      </c>
      <c r="I460" s="17">
        <v>2.6</v>
      </c>
      <c r="J460" s="15">
        <f t="shared" si="1"/>
        <v>58.24</v>
      </c>
      <c r="K460" s="14"/>
      <c r="L460" s="14"/>
      <c r="M460" s="14"/>
    </row>
    <row r="461" spans="1:13" x14ac:dyDescent="0.2">
      <c r="A461" s="14"/>
      <c r="B461" s="14"/>
      <c r="C461" s="14"/>
      <c r="D461" s="32"/>
      <c r="E461" s="13" t="s">
        <v>459</v>
      </c>
      <c r="F461" s="16">
        <v>1</v>
      </c>
      <c r="G461" s="17">
        <v>34</v>
      </c>
      <c r="H461" s="17">
        <v>0</v>
      </c>
      <c r="I461" s="17">
        <v>2.6</v>
      </c>
      <c r="J461" s="15">
        <f t="shared" si="1"/>
        <v>88.4</v>
      </c>
      <c r="K461" s="14"/>
      <c r="L461" s="14"/>
      <c r="M461" s="14"/>
    </row>
    <row r="462" spans="1:13" x14ac:dyDescent="0.2">
      <c r="A462" s="14"/>
      <c r="B462" s="14"/>
      <c r="C462" s="14"/>
      <c r="D462" s="32"/>
      <c r="E462" s="13" t="s">
        <v>460</v>
      </c>
      <c r="F462" s="16">
        <v>1</v>
      </c>
      <c r="G462" s="17">
        <v>10.5</v>
      </c>
      <c r="H462" s="17">
        <v>0</v>
      </c>
      <c r="I462" s="17">
        <v>2.5</v>
      </c>
      <c r="J462" s="15">
        <f t="shared" si="1"/>
        <v>26.25</v>
      </c>
      <c r="K462" s="14"/>
      <c r="L462" s="14"/>
      <c r="M462" s="14"/>
    </row>
    <row r="463" spans="1:13" x14ac:dyDescent="0.2">
      <c r="A463" s="14"/>
      <c r="B463" s="14"/>
      <c r="C463" s="14"/>
      <c r="D463" s="32"/>
      <c r="E463" s="13" t="s">
        <v>460</v>
      </c>
      <c r="F463" s="16">
        <v>0</v>
      </c>
      <c r="G463" s="17">
        <v>5</v>
      </c>
      <c r="H463" s="17">
        <v>0</v>
      </c>
      <c r="I463" s="17">
        <v>2.5</v>
      </c>
      <c r="J463" s="15">
        <f t="shared" si="1"/>
        <v>12.5</v>
      </c>
      <c r="K463" s="14"/>
      <c r="L463" s="14"/>
      <c r="M463" s="14"/>
    </row>
    <row r="464" spans="1:13" x14ac:dyDescent="0.2">
      <c r="A464" s="14"/>
      <c r="B464" s="14"/>
      <c r="C464" s="14"/>
      <c r="D464" s="32"/>
      <c r="E464" s="14"/>
      <c r="F464" s="14"/>
      <c r="G464" s="14"/>
      <c r="H464" s="14"/>
      <c r="I464" s="14"/>
      <c r="J464" s="18" t="s">
        <v>461</v>
      </c>
      <c r="K464" s="19">
        <f>SUM(J458:J463)</f>
        <v>332.03</v>
      </c>
      <c r="L464" s="17">
        <v>0</v>
      </c>
      <c r="M464" s="19">
        <f>ROUND(K464*L464,2)</f>
        <v>0</v>
      </c>
    </row>
    <row r="465" spans="1:13" ht="1" customHeight="1" x14ac:dyDescent="0.2">
      <c r="A465" s="20"/>
      <c r="B465" s="20"/>
      <c r="C465" s="20"/>
      <c r="D465" s="33"/>
      <c r="E465" s="20"/>
      <c r="F465" s="20"/>
      <c r="G465" s="20"/>
      <c r="H465" s="20"/>
      <c r="I465" s="20"/>
      <c r="J465" s="20"/>
      <c r="K465" s="20"/>
      <c r="L465" s="20"/>
      <c r="M465" s="20"/>
    </row>
    <row r="466" spans="1:13" ht="24" x14ac:dyDescent="0.2">
      <c r="A466" s="12" t="s">
        <v>462</v>
      </c>
      <c r="B466" s="13" t="s">
        <v>20</v>
      </c>
      <c r="C466" s="13" t="s">
        <v>165</v>
      </c>
      <c r="D466" s="21" t="s">
        <v>463</v>
      </c>
      <c r="E466" s="14"/>
      <c r="F466" s="14"/>
      <c r="G466" s="14"/>
      <c r="H466" s="14"/>
      <c r="I466" s="14"/>
      <c r="J466" s="14"/>
      <c r="K466" s="15">
        <f>K469</f>
        <v>9.4</v>
      </c>
      <c r="L466" s="15">
        <f>L469</f>
        <v>0</v>
      </c>
      <c r="M466" s="15">
        <f>M469</f>
        <v>0</v>
      </c>
    </row>
    <row r="467" spans="1:13" ht="284" x14ac:dyDescent="0.2">
      <c r="A467" s="14"/>
      <c r="B467" s="14"/>
      <c r="C467" s="14"/>
      <c r="D467" s="21" t="s">
        <v>464</v>
      </c>
      <c r="E467" s="14"/>
      <c r="F467" s="14"/>
      <c r="G467" s="14"/>
      <c r="H467" s="14"/>
      <c r="I467" s="14"/>
      <c r="J467" s="14"/>
      <c r="K467" s="14"/>
      <c r="L467" s="14"/>
      <c r="M467" s="14"/>
    </row>
    <row r="468" spans="1:13" x14ac:dyDescent="0.2">
      <c r="A468" s="14"/>
      <c r="B468" s="14"/>
      <c r="C468" s="14"/>
      <c r="D468" s="32"/>
      <c r="E468" s="13" t="s">
        <v>465</v>
      </c>
      <c r="F468" s="16">
        <v>1</v>
      </c>
      <c r="G468" s="17">
        <v>3.76</v>
      </c>
      <c r="H468" s="17">
        <v>0</v>
      </c>
      <c r="I468" s="17">
        <v>2.5</v>
      </c>
      <c r="J468" s="15">
        <f>OR(F468&lt;&gt;0,G468&lt;&gt;0,H468&lt;&gt;0,I468&lt;&gt;0)*(F468 + (F468 = 0))*(G468 + (G468 = 0))*(H468 + (H468 = 0))*(I468 + (I468 = 0))</f>
        <v>9.4</v>
      </c>
      <c r="K468" s="14"/>
      <c r="L468" s="14"/>
      <c r="M468" s="14"/>
    </row>
    <row r="469" spans="1:13" x14ac:dyDescent="0.2">
      <c r="A469" s="14"/>
      <c r="B469" s="14"/>
      <c r="C469" s="14"/>
      <c r="D469" s="32"/>
      <c r="E469" s="14"/>
      <c r="F469" s="14"/>
      <c r="G469" s="14"/>
      <c r="H469" s="14"/>
      <c r="I469" s="14"/>
      <c r="J469" s="18" t="s">
        <v>466</v>
      </c>
      <c r="K469" s="19">
        <f>J468</f>
        <v>9.4</v>
      </c>
      <c r="L469" s="17">
        <v>0</v>
      </c>
      <c r="M469" s="19">
        <f>ROUND(K469*L469,2)</f>
        <v>0</v>
      </c>
    </row>
    <row r="470" spans="1:13" ht="1" customHeight="1" x14ac:dyDescent="0.2">
      <c r="A470" s="20"/>
      <c r="B470" s="20"/>
      <c r="C470" s="20"/>
      <c r="D470" s="33"/>
      <c r="E470" s="20"/>
      <c r="F470" s="20"/>
      <c r="G470" s="20"/>
      <c r="H470" s="20"/>
      <c r="I470" s="20"/>
      <c r="J470" s="20"/>
      <c r="K470" s="20"/>
      <c r="L470" s="20"/>
      <c r="M470" s="20"/>
    </row>
    <row r="471" spans="1:13" x14ac:dyDescent="0.2">
      <c r="A471" s="14"/>
      <c r="B471" s="14"/>
      <c r="C471" s="14"/>
      <c r="D471" s="32"/>
      <c r="E471" s="14"/>
      <c r="F471" s="14"/>
      <c r="G471" s="14"/>
      <c r="H471" s="14"/>
      <c r="I471" s="14"/>
      <c r="J471" s="18" t="s">
        <v>467</v>
      </c>
      <c r="K471" s="17">
        <v>1</v>
      </c>
      <c r="L471" s="19">
        <f>M456+M466</f>
        <v>0</v>
      </c>
      <c r="M471" s="19">
        <f>ROUND(K471*L471,2)</f>
        <v>0</v>
      </c>
    </row>
    <row r="472" spans="1:13" ht="1" customHeight="1" x14ac:dyDescent="0.2">
      <c r="A472" s="20"/>
      <c r="B472" s="20"/>
      <c r="C472" s="20"/>
      <c r="D472" s="33"/>
      <c r="E472" s="20"/>
      <c r="F472" s="20"/>
      <c r="G472" s="20"/>
      <c r="H472" s="20"/>
      <c r="I472" s="20"/>
      <c r="J472" s="20"/>
      <c r="K472" s="20"/>
      <c r="L472" s="20"/>
      <c r="M472" s="20"/>
    </row>
    <row r="473" spans="1:13" x14ac:dyDescent="0.2">
      <c r="A473" s="14"/>
      <c r="B473" s="14"/>
      <c r="C473" s="14"/>
      <c r="D473" s="32"/>
      <c r="E473" s="14"/>
      <c r="F473" s="14"/>
      <c r="G473" s="14"/>
      <c r="H473" s="14"/>
      <c r="I473" s="14"/>
      <c r="J473" s="18" t="s">
        <v>468</v>
      </c>
      <c r="K473" s="17">
        <v>1</v>
      </c>
      <c r="L473" s="19">
        <f>M440+M455</f>
        <v>0</v>
      </c>
      <c r="M473" s="19">
        <f>ROUND(K473*L473,2)</f>
        <v>0</v>
      </c>
    </row>
    <row r="474" spans="1:13" ht="1" customHeight="1" x14ac:dyDescent="0.2">
      <c r="A474" s="20"/>
      <c r="B474" s="20"/>
      <c r="C474" s="20"/>
      <c r="D474" s="33"/>
      <c r="E474" s="20"/>
      <c r="F474" s="20"/>
      <c r="G474" s="20"/>
      <c r="H474" s="20"/>
      <c r="I474" s="20"/>
      <c r="J474" s="20"/>
      <c r="K474" s="20"/>
      <c r="L474" s="20"/>
      <c r="M474" s="20"/>
    </row>
    <row r="475" spans="1:13" x14ac:dyDescent="0.2">
      <c r="A475" s="14"/>
      <c r="B475" s="14"/>
      <c r="C475" s="14"/>
      <c r="D475" s="32"/>
      <c r="E475" s="14"/>
      <c r="F475" s="14"/>
      <c r="G475" s="14"/>
      <c r="H475" s="14"/>
      <c r="I475" s="14"/>
      <c r="J475" s="18" t="s">
        <v>469</v>
      </c>
      <c r="K475" s="17">
        <v>1</v>
      </c>
      <c r="L475" s="19">
        <f>M407+M439</f>
        <v>0</v>
      </c>
      <c r="M475" s="19">
        <f>ROUND(K475*L475,2)</f>
        <v>0</v>
      </c>
    </row>
    <row r="476" spans="1:13" ht="1" customHeight="1" x14ac:dyDescent="0.2">
      <c r="A476" s="20"/>
      <c r="B476" s="20"/>
      <c r="C476" s="20"/>
      <c r="D476" s="33"/>
      <c r="E476" s="20"/>
      <c r="F476" s="20"/>
      <c r="G476" s="20"/>
      <c r="H476" s="20"/>
      <c r="I476" s="20"/>
      <c r="J476" s="20"/>
      <c r="K476" s="20"/>
      <c r="L476" s="20"/>
      <c r="M476" s="20"/>
    </row>
    <row r="477" spans="1:13" x14ac:dyDescent="0.2">
      <c r="A477" s="9" t="s">
        <v>470</v>
      </c>
      <c r="B477" s="9" t="s">
        <v>14</v>
      </c>
      <c r="C477" s="9" t="s">
        <v>15</v>
      </c>
      <c r="D477" s="31" t="s">
        <v>471</v>
      </c>
      <c r="E477" s="10"/>
      <c r="F477" s="10"/>
      <c r="G477" s="10"/>
      <c r="H477" s="10"/>
      <c r="I477" s="10"/>
      <c r="J477" s="10"/>
      <c r="K477" s="11">
        <f>K498</f>
        <v>1</v>
      </c>
      <c r="L477" s="11">
        <f>L498</f>
        <v>0</v>
      </c>
      <c r="M477" s="11">
        <f>M498</f>
        <v>0</v>
      </c>
    </row>
    <row r="478" spans="1:13" x14ac:dyDescent="0.2">
      <c r="A478" s="12" t="s">
        <v>472</v>
      </c>
      <c r="B478" s="13" t="s">
        <v>20</v>
      </c>
      <c r="C478" s="13" t="s">
        <v>165</v>
      </c>
      <c r="D478" s="21" t="s">
        <v>473</v>
      </c>
      <c r="E478" s="14"/>
      <c r="F478" s="14"/>
      <c r="G478" s="14"/>
      <c r="H478" s="14"/>
      <c r="I478" s="14"/>
      <c r="J478" s="14"/>
      <c r="K478" s="15">
        <f>K488</f>
        <v>363.47</v>
      </c>
      <c r="L478" s="15">
        <f>L488</f>
        <v>0</v>
      </c>
      <c r="M478" s="15">
        <f>M488</f>
        <v>0</v>
      </c>
    </row>
    <row r="479" spans="1:13" ht="72" x14ac:dyDescent="0.2">
      <c r="A479" s="14"/>
      <c r="B479" s="14"/>
      <c r="C479" s="14"/>
      <c r="D479" s="21" t="s">
        <v>474</v>
      </c>
      <c r="E479" s="14"/>
      <c r="F479" s="14"/>
      <c r="G479" s="14"/>
      <c r="H479" s="14"/>
      <c r="I479" s="14"/>
      <c r="J479" s="14"/>
      <c r="K479" s="14"/>
      <c r="L479" s="14"/>
      <c r="M479" s="14"/>
    </row>
    <row r="480" spans="1:13" x14ac:dyDescent="0.2">
      <c r="A480" s="14"/>
      <c r="B480" s="14"/>
      <c r="C480" s="14"/>
      <c r="D480" s="32"/>
      <c r="E480" s="13" t="s">
        <v>475</v>
      </c>
      <c r="F480" s="16">
        <v>1</v>
      </c>
      <c r="G480" s="17">
        <v>28.1</v>
      </c>
      <c r="H480" s="17">
        <v>0</v>
      </c>
      <c r="I480" s="17">
        <v>2.6</v>
      </c>
      <c r="J480" s="15">
        <f t="shared" ref="J480:J487" si="2">OR(F480&lt;&gt;0,G480&lt;&gt;0,H480&lt;&gt;0,I480&lt;&gt;0)*(F480 + (F480 = 0))*(G480 + (G480 = 0))*(H480 + (H480 = 0))*(I480 + (I480 = 0))</f>
        <v>73.06</v>
      </c>
      <c r="K480" s="14"/>
      <c r="L480" s="14"/>
      <c r="M480" s="14"/>
    </row>
    <row r="481" spans="1:13" x14ac:dyDescent="0.2">
      <c r="A481" s="14"/>
      <c r="B481" s="14"/>
      <c r="C481" s="14"/>
      <c r="D481" s="32"/>
      <c r="E481" s="13" t="s">
        <v>376</v>
      </c>
      <c r="F481" s="16">
        <v>1</v>
      </c>
      <c r="G481" s="17">
        <v>8.25</v>
      </c>
      <c r="H481" s="17">
        <v>0</v>
      </c>
      <c r="I481" s="17">
        <v>2.6</v>
      </c>
      <c r="J481" s="15">
        <f t="shared" si="2"/>
        <v>21.45</v>
      </c>
      <c r="K481" s="14"/>
      <c r="L481" s="14"/>
      <c r="M481" s="14"/>
    </row>
    <row r="482" spans="1:13" x14ac:dyDescent="0.2">
      <c r="A482" s="14"/>
      <c r="B482" s="14"/>
      <c r="C482" s="14"/>
      <c r="D482" s="32"/>
      <c r="E482" s="13" t="s">
        <v>476</v>
      </c>
      <c r="F482" s="16">
        <v>1</v>
      </c>
      <c r="G482" s="17">
        <v>8</v>
      </c>
      <c r="H482" s="17">
        <v>0</v>
      </c>
      <c r="I482" s="17">
        <v>2.6</v>
      </c>
      <c r="J482" s="15">
        <f t="shared" si="2"/>
        <v>20.8</v>
      </c>
      <c r="K482" s="14"/>
      <c r="L482" s="14"/>
      <c r="M482" s="14"/>
    </row>
    <row r="483" spans="1:13" x14ac:dyDescent="0.2">
      <c r="A483" s="14"/>
      <c r="B483" s="14"/>
      <c r="C483" s="14"/>
      <c r="D483" s="32"/>
      <c r="E483" s="13" t="s">
        <v>475</v>
      </c>
      <c r="F483" s="16">
        <v>1</v>
      </c>
      <c r="G483" s="17">
        <v>28.1</v>
      </c>
      <c r="H483" s="17">
        <v>0</v>
      </c>
      <c r="I483" s="17">
        <v>2.6</v>
      </c>
      <c r="J483" s="15">
        <f t="shared" si="2"/>
        <v>73.06</v>
      </c>
      <c r="K483" s="14"/>
      <c r="L483" s="14"/>
      <c r="M483" s="14"/>
    </row>
    <row r="484" spans="1:13" x14ac:dyDescent="0.2">
      <c r="A484" s="14"/>
      <c r="B484" s="14"/>
      <c r="C484" s="14"/>
      <c r="D484" s="32"/>
      <c r="E484" s="13" t="s">
        <v>236</v>
      </c>
      <c r="F484" s="16">
        <v>1</v>
      </c>
      <c r="G484" s="17">
        <v>32.6</v>
      </c>
      <c r="H484" s="17">
        <v>0</v>
      </c>
      <c r="I484" s="17">
        <v>2.5</v>
      </c>
      <c r="J484" s="15">
        <f t="shared" si="2"/>
        <v>81.5</v>
      </c>
      <c r="K484" s="14"/>
      <c r="L484" s="14"/>
      <c r="M484" s="14"/>
    </row>
    <row r="485" spans="1:13" x14ac:dyDescent="0.2">
      <c r="A485" s="14"/>
      <c r="B485" s="14"/>
      <c r="C485" s="14"/>
      <c r="D485" s="32"/>
      <c r="E485" s="13" t="s">
        <v>477</v>
      </c>
      <c r="F485" s="16">
        <v>1</v>
      </c>
      <c r="G485" s="17">
        <v>4.2</v>
      </c>
      <c r="H485" s="17">
        <v>0</v>
      </c>
      <c r="I485" s="17">
        <v>3</v>
      </c>
      <c r="J485" s="15">
        <f t="shared" si="2"/>
        <v>12.6</v>
      </c>
      <c r="K485" s="14"/>
      <c r="L485" s="14"/>
      <c r="M485" s="14"/>
    </row>
    <row r="486" spans="1:13" x14ac:dyDescent="0.2">
      <c r="A486" s="14"/>
      <c r="B486" s="14"/>
      <c r="C486" s="14"/>
      <c r="D486" s="32"/>
      <c r="E486" s="13" t="s">
        <v>478</v>
      </c>
      <c r="F486" s="16">
        <v>1</v>
      </c>
      <c r="G486" s="17">
        <v>11</v>
      </c>
      <c r="H486" s="17">
        <v>0</v>
      </c>
      <c r="I486" s="17">
        <v>3</v>
      </c>
      <c r="J486" s="15">
        <f t="shared" si="2"/>
        <v>33</v>
      </c>
      <c r="K486" s="14"/>
      <c r="L486" s="14"/>
      <c r="M486" s="14"/>
    </row>
    <row r="487" spans="1:13" x14ac:dyDescent="0.2">
      <c r="A487" s="14"/>
      <c r="B487" s="14"/>
      <c r="C487" s="14"/>
      <c r="D487" s="32"/>
      <c r="E487" s="13" t="s">
        <v>479</v>
      </c>
      <c r="F487" s="16">
        <v>4</v>
      </c>
      <c r="G487" s="17">
        <v>4</v>
      </c>
      <c r="H487" s="17">
        <v>0</v>
      </c>
      <c r="I487" s="17">
        <v>3</v>
      </c>
      <c r="J487" s="15">
        <f t="shared" si="2"/>
        <v>48</v>
      </c>
      <c r="K487" s="14"/>
      <c r="L487" s="14"/>
      <c r="M487" s="14"/>
    </row>
    <row r="488" spans="1:13" x14ac:dyDescent="0.2">
      <c r="A488" s="14"/>
      <c r="B488" s="14"/>
      <c r="C488" s="14"/>
      <c r="D488" s="32"/>
      <c r="E488" s="14"/>
      <c r="F488" s="14"/>
      <c r="G488" s="14"/>
      <c r="H488" s="14"/>
      <c r="I488" s="14"/>
      <c r="J488" s="18" t="s">
        <v>480</v>
      </c>
      <c r="K488" s="19">
        <f>SUM(J480:J487)</f>
        <v>363.47</v>
      </c>
      <c r="L488" s="17">
        <v>0</v>
      </c>
      <c r="M488" s="19">
        <f>ROUND(K488*L488,2)</f>
        <v>0</v>
      </c>
    </row>
    <row r="489" spans="1:13" ht="1" customHeight="1" x14ac:dyDescent="0.2">
      <c r="A489" s="20"/>
      <c r="B489" s="20"/>
      <c r="C489" s="20"/>
      <c r="D489" s="33"/>
      <c r="E489" s="20"/>
      <c r="F489" s="20"/>
      <c r="G489" s="20"/>
      <c r="H489" s="20"/>
      <c r="I489" s="20"/>
      <c r="J489" s="20"/>
      <c r="K489" s="20"/>
      <c r="L489" s="20"/>
      <c r="M489" s="20"/>
    </row>
    <row r="490" spans="1:13" ht="24" x14ac:dyDescent="0.2">
      <c r="A490" s="12" t="s">
        <v>481</v>
      </c>
      <c r="B490" s="13" t="s">
        <v>20</v>
      </c>
      <c r="C490" s="13" t="s">
        <v>165</v>
      </c>
      <c r="D490" s="21" t="s">
        <v>482</v>
      </c>
      <c r="E490" s="14"/>
      <c r="F490" s="14"/>
      <c r="G490" s="14"/>
      <c r="H490" s="14"/>
      <c r="I490" s="14"/>
      <c r="J490" s="14"/>
      <c r="K490" s="15">
        <f>K496</f>
        <v>211.73</v>
      </c>
      <c r="L490" s="15">
        <f>L496</f>
        <v>0</v>
      </c>
      <c r="M490" s="15">
        <f>M496</f>
        <v>0</v>
      </c>
    </row>
    <row r="491" spans="1:13" ht="132" x14ac:dyDescent="0.2">
      <c r="A491" s="14"/>
      <c r="B491" s="14"/>
      <c r="C491" s="14"/>
      <c r="D491" s="21" t="s">
        <v>483</v>
      </c>
      <c r="E491" s="14"/>
      <c r="F491" s="14"/>
      <c r="G491" s="14"/>
      <c r="H491" s="14"/>
      <c r="I491" s="14"/>
      <c r="J491" s="14"/>
      <c r="K491" s="14"/>
      <c r="L491" s="14"/>
      <c r="M491" s="14"/>
    </row>
    <row r="492" spans="1:13" x14ac:dyDescent="0.2">
      <c r="A492" s="14"/>
      <c r="B492" s="14"/>
      <c r="C492" s="14"/>
      <c r="D492" s="32"/>
      <c r="E492" s="13" t="s">
        <v>484</v>
      </c>
      <c r="F492" s="16">
        <v>1</v>
      </c>
      <c r="G492" s="17">
        <v>14.4</v>
      </c>
      <c r="H492" s="17">
        <v>0</v>
      </c>
      <c r="I492" s="17">
        <v>5.5</v>
      </c>
      <c r="J492" s="15">
        <f>OR(F492&lt;&gt;0,G492&lt;&gt;0,H492&lt;&gt;0,I492&lt;&gt;0)*(F492 + (F492 = 0))*(G492 + (G492 = 0))*(H492 + (H492 = 0))*(I492 + (I492 = 0))</f>
        <v>79.2</v>
      </c>
      <c r="K492" s="14"/>
      <c r="L492" s="14"/>
      <c r="M492" s="14"/>
    </row>
    <row r="493" spans="1:13" x14ac:dyDescent="0.2">
      <c r="A493" s="14"/>
      <c r="B493" s="14"/>
      <c r="C493" s="14"/>
      <c r="D493" s="32"/>
      <c r="E493" s="13" t="s">
        <v>485</v>
      </c>
      <c r="F493" s="16">
        <v>1</v>
      </c>
      <c r="G493" s="17">
        <v>11.61</v>
      </c>
      <c r="H493" s="17">
        <v>0</v>
      </c>
      <c r="I493" s="17">
        <v>5.5</v>
      </c>
      <c r="J493" s="15">
        <f>OR(F493&lt;&gt;0,G493&lt;&gt;0,H493&lt;&gt;0,I493&lt;&gt;0)*(F493 + (F493 = 0))*(G493 + (G493 = 0))*(H493 + (H493 = 0))*(I493 + (I493 = 0))</f>
        <v>63.86</v>
      </c>
      <c r="K493" s="14"/>
      <c r="L493" s="14"/>
      <c r="M493" s="14"/>
    </row>
    <row r="494" spans="1:13" x14ac:dyDescent="0.2">
      <c r="A494" s="14"/>
      <c r="B494" s="14"/>
      <c r="C494" s="14"/>
      <c r="D494" s="32"/>
      <c r="E494" s="13" t="s">
        <v>477</v>
      </c>
      <c r="F494" s="16">
        <v>1</v>
      </c>
      <c r="G494" s="17">
        <v>3.62</v>
      </c>
      <c r="H494" s="17">
        <v>0</v>
      </c>
      <c r="I494" s="17">
        <v>5.5</v>
      </c>
      <c r="J494" s="15">
        <f>OR(F494&lt;&gt;0,G494&lt;&gt;0,H494&lt;&gt;0,I494&lt;&gt;0)*(F494 + (F494 = 0))*(G494 + (G494 = 0))*(H494 + (H494 = 0))*(I494 + (I494 = 0))</f>
        <v>19.91</v>
      </c>
      <c r="K494" s="14"/>
      <c r="L494" s="14"/>
      <c r="M494" s="14"/>
    </row>
    <row r="495" spans="1:13" x14ac:dyDescent="0.2">
      <c r="A495" s="14"/>
      <c r="B495" s="14"/>
      <c r="C495" s="14"/>
      <c r="D495" s="32"/>
      <c r="E495" s="13" t="s">
        <v>352</v>
      </c>
      <c r="F495" s="16">
        <v>1</v>
      </c>
      <c r="G495" s="17">
        <v>11.61</v>
      </c>
      <c r="H495" s="17">
        <v>0</v>
      </c>
      <c r="I495" s="17">
        <v>4.2</v>
      </c>
      <c r="J495" s="15">
        <f>OR(F495&lt;&gt;0,G495&lt;&gt;0,H495&lt;&gt;0,I495&lt;&gt;0)*(F495 + (F495 = 0))*(G495 + (G495 = 0))*(H495 + (H495 = 0))*(I495 + (I495 = 0))</f>
        <v>48.76</v>
      </c>
      <c r="K495" s="14"/>
      <c r="L495" s="14"/>
      <c r="M495" s="14"/>
    </row>
    <row r="496" spans="1:13" x14ac:dyDescent="0.2">
      <c r="A496" s="14"/>
      <c r="B496" s="14"/>
      <c r="C496" s="14"/>
      <c r="D496" s="32"/>
      <c r="E496" s="14"/>
      <c r="F496" s="14"/>
      <c r="G496" s="14"/>
      <c r="H496" s="14"/>
      <c r="I496" s="14"/>
      <c r="J496" s="18" t="s">
        <v>486</v>
      </c>
      <c r="K496" s="19">
        <f>SUM(J492:J495)</f>
        <v>211.73</v>
      </c>
      <c r="L496" s="17">
        <v>0</v>
      </c>
      <c r="M496" s="19">
        <f>ROUND(K496*L496,2)</f>
        <v>0</v>
      </c>
    </row>
    <row r="497" spans="1:13" ht="1" customHeight="1" x14ac:dyDescent="0.2">
      <c r="A497" s="20"/>
      <c r="B497" s="20"/>
      <c r="C497" s="20"/>
      <c r="D497" s="33"/>
      <c r="E497" s="20"/>
      <c r="F497" s="20"/>
      <c r="G497" s="20"/>
      <c r="H497" s="20"/>
      <c r="I497" s="20"/>
      <c r="J497" s="20"/>
      <c r="K497" s="20"/>
      <c r="L497" s="20"/>
      <c r="M497" s="20"/>
    </row>
    <row r="498" spans="1:13" x14ac:dyDescent="0.2">
      <c r="A498" s="14"/>
      <c r="B498" s="14"/>
      <c r="C498" s="14"/>
      <c r="D498" s="32"/>
      <c r="E498" s="14"/>
      <c r="F498" s="14"/>
      <c r="G498" s="14"/>
      <c r="H498" s="14"/>
      <c r="I498" s="14"/>
      <c r="J498" s="18" t="s">
        <v>487</v>
      </c>
      <c r="K498" s="17">
        <v>1</v>
      </c>
      <c r="L498" s="19">
        <f>M478+M490</f>
        <v>0</v>
      </c>
      <c r="M498" s="19">
        <f>ROUND(K498*L498,2)</f>
        <v>0</v>
      </c>
    </row>
    <row r="499" spans="1:13" ht="1" customHeight="1" x14ac:dyDescent="0.2">
      <c r="A499" s="20"/>
      <c r="B499" s="20"/>
      <c r="C499" s="20"/>
      <c r="D499" s="33"/>
      <c r="E499" s="20"/>
      <c r="F499" s="20"/>
      <c r="G499" s="20"/>
      <c r="H499" s="20"/>
      <c r="I499" s="20"/>
      <c r="J499" s="20"/>
      <c r="K499" s="20"/>
      <c r="L499" s="20"/>
      <c r="M499" s="20"/>
    </row>
    <row r="500" spans="1:13" x14ac:dyDescent="0.2">
      <c r="A500" s="9" t="s">
        <v>488</v>
      </c>
      <c r="B500" s="9" t="s">
        <v>14</v>
      </c>
      <c r="C500" s="9" t="s">
        <v>15</v>
      </c>
      <c r="D500" s="31" t="s">
        <v>489</v>
      </c>
      <c r="E500" s="10"/>
      <c r="F500" s="10"/>
      <c r="G500" s="10"/>
      <c r="H500" s="10"/>
      <c r="I500" s="10"/>
      <c r="J500" s="10"/>
      <c r="K500" s="11">
        <f>K506</f>
        <v>1</v>
      </c>
      <c r="L500" s="11">
        <f>L506</f>
        <v>0</v>
      </c>
      <c r="M500" s="11">
        <f>M506</f>
        <v>0</v>
      </c>
    </row>
    <row r="501" spans="1:13" x14ac:dyDescent="0.2">
      <c r="A501" s="12" t="s">
        <v>490</v>
      </c>
      <c r="B501" s="13" t="s">
        <v>20</v>
      </c>
      <c r="C501" s="13" t="s">
        <v>165</v>
      </c>
      <c r="D501" s="21" t="s">
        <v>491</v>
      </c>
      <c r="E501" s="14"/>
      <c r="F501" s="14"/>
      <c r="G501" s="14"/>
      <c r="H501" s="14"/>
      <c r="I501" s="14"/>
      <c r="J501" s="14"/>
      <c r="K501" s="15">
        <f>K504</f>
        <v>15.38</v>
      </c>
      <c r="L501" s="15">
        <f>L504</f>
        <v>0</v>
      </c>
      <c r="M501" s="15">
        <f>M504</f>
        <v>0</v>
      </c>
    </row>
    <row r="502" spans="1:13" ht="84" x14ac:dyDescent="0.2">
      <c r="A502" s="14"/>
      <c r="B502" s="14"/>
      <c r="C502" s="14"/>
      <c r="D502" s="21" t="s">
        <v>492</v>
      </c>
      <c r="E502" s="14"/>
      <c r="F502" s="14"/>
      <c r="G502" s="14"/>
      <c r="H502" s="14"/>
      <c r="I502" s="14"/>
      <c r="J502" s="14"/>
      <c r="K502" s="14"/>
      <c r="L502" s="14"/>
      <c r="M502" s="14"/>
    </row>
    <row r="503" spans="1:13" x14ac:dyDescent="0.2">
      <c r="A503" s="14"/>
      <c r="B503" s="14"/>
      <c r="C503" s="14"/>
      <c r="D503" s="32"/>
      <c r="E503" s="13" t="s">
        <v>236</v>
      </c>
      <c r="F503" s="16">
        <v>1</v>
      </c>
      <c r="G503" s="17">
        <v>6.15</v>
      </c>
      <c r="H503" s="17">
        <v>0</v>
      </c>
      <c r="I503" s="17">
        <v>2.5</v>
      </c>
      <c r="J503" s="15">
        <f>OR(F503&lt;&gt;0,G503&lt;&gt;0,H503&lt;&gt;0,I503&lt;&gt;0)*(F503 + (F503 = 0))*(G503 + (G503 = 0))*(H503 + (H503 = 0))*(I503 + (I503 = 0))</f>
        <v>15.38</v>
      </c>
      <c r="K503" s="14"/>
      <c r="L503" s="14"/>
      <c r="M503" s="14"/>
    </row>
    <row r="504" spans="1:13" x14ac:dyDescent="0.2">
      <c r="A504" s="14"/>
      <c r="B504" s="14"/>
      <c r="C504" s="14"/>
      <c r="D504" s="32"/>
      <c r="E504" s="14"/>
      <c r="F504" s="14"/>
      <c r="G504" s="14"/>
      <c r="H504" s="14"/>
      <c r="I504" s="14"/>
      <c r="J504" s="18" t="s">
        <v>493</v>
      </c>
      <c r="K504" s="19">
        <f>J503</f>
        <v>15.38</v>
      </c>
      <c r="L504" s="17">
        <v>0</v>
      </c>
      <c r="M504" s="19">
        <f>ROUND(K504*L504,2)</f>
        <v>0</v>
      </c>
    </row>
    <row r="505" spans="1:13" ht="1" customHeight="1" x14ac:dyDescent="0.2">
      <c r="A505" s="20"/>
      <c r="B505" s="20"/>
      <c r="C505" s="20"/>
      <c r="D505" s="33"/>
      <c r="E505" s="20"/>
      <c r="F505" s="20"/>
      <c r="G505" s="20"/>
      <c r="H505" s="20"/>
      <c r="I505" s="20"/>
      <c r="J505" s="20"/>
      <c r="K505" s="20"/>
      <c r="L505" s="20"/>
      <c r="M505" s="20"/>
    </row>
    <row r="506" spans="1:13" x14ac:dyDescent="0.2">
      <c r="A506" s="14"/>
      <c r="B506" s="14"/>
      <c r="C506" s="14"/>
      <c r="D506" s="32"/>
      <c r="E506" s="14"/>
      <c r="F506" s="14"/>
      <c r="G506" s="14"/>
      <c r="H506" s="14"/>
      <c r="I506" s="14"/>
      <c r="J506" s="18" t="s">
        <v>494</v>
      </c>
      <c r="K506" s="17">
        <v>1</v>
      </c>
      <c r="L506" s="19">
        <f>M501</f>
        <v>0</v>
      </c>
      <c r="M506" s="19">
        <f>ROUND(K506*L506,2)</f>
        <v>0</v>
      </c>
    </row>
    <row r="507" spans="1:13" ht="1" customHeight="1" x14ac:dyDescent="0.2">
      <c r="A507" s="20"/>
      <c r="B507" s="20"/>
      <c r="C507" s="20"/>
      <c r="D507" s="33"/>
      <c r="E507" s="20"/>
      <c r="F507" s="20"/>
      <c r="G507" s="20"/>
      <c r="H507" s="20"/>
      <c r="I507" s="20"/>
      <c r="J507" s="20"/>
      <c r="K507" s="20"/>
      <c r="L507" s="20"/>
      <c r="M507" s="20"/>
    </row>
    <row r="508" spans="1:13" x14ac:dyDescent="0.2">
      <c r="A508" s="9" t="s">
        <v>495</v>
      </c>
      <c r="B508" s="9" t="s">
        <v>14</v>
      </c>
      <c r="C508" s="9" t="s">
        <v>15</v>
      </c>
      <c r="D508" s="31" t="s">
        <v>496</v>
      </c>
      <c r="E508" s="10"/>
      <c r="F508" s="10"/>
      <c r="G508" s="10"/>
      <c r="H508" s="10"/>
      <c r="I508" s="10"/>
      <c r="J508" s="10"/>
      <c r="K508" s="11">
        <f>K523</f>
        <v>1</v>
      </c>
      <c r="L508" s="11">
        <f>L523</f>
        <v>0</v>
      </c>
      <c r="M508" s="11">
        <f>M523</f>
        <v>0</v>
      </c>
    </row>
    <row r="509" spans="1:13" x14ac:dyDescent="0.2">
      <c r="A509" s="12" t="s">
        <v>497</v>
      </c>
      <c r="B509" s="13" t="s">
        <v>20</v>
      </c>
      <c r="C509" s="13" t="s">
        <v>3</v>
      </c>
      <c r="D509" s="21" t="s">
        <v>498</v>
      </c>
      <c r="E509" s="14"/>
      <c r="F509" s="14"/>
      <c r="G509" s="14"/>
      <c r="H509" s="14"/>
      <c r="I509" s="14"/>
      <c r="J509" s="14"/>
      <c r="K509" s="15">
        <f>K516</f>
        <v>44</v>
      </c>
      <c r="L509" s="15">
        <f>L516</f>
        <v>0</v>
      </c>
      <c r="M509" s="15">
        <f>M516</f>
        <v>0</v>
      </c>
    </row>
    <row r="510" spans="1:13" ht="228" x14ac:dyDescent="0.2">
      <c r="A510" s="14"/>
      <c r="B510" s="14"/>
      <c r="C510" s="14"/>
      <c r="D510" s="21" t="s">
        <v>499</v>
      </c>
      <c r="E510" s="14"/>
      <c r="F510" s="14"/>
      <c r="G510" s="14"/>
      <c r="H510" s="14"/>
      <c r="I510" s="14"/>
      <c r="J510" s="14"/>
      <c r="K510" s="14"/>
      <c r="L510" s="14"/>
      <c r="M510" s="14"/>
    </row>
    <row r="511" spans="1:13" x14ac:dyDescent="0.2">
      <c r="A511" s="14"/>
      <c r="B511" s="14"/>
      <c r="C511" s="14"/>
      <c r="D511" s="32"/>
      <c r="E511" s="13" t="s">
        <v>205</v>
      </c>
      <c r="F511" s="16">
        <v>16</v>
      </c>
      <c r="G511" s="17">
        <v>0</v>
      </c>
      <c r="H511" s="17">
        <v>0</v>
      </c>
      <c r="I511" s="17">
        <v>0</v>
      </c>
      <c r="J511" s="15">
        <f>OR(F511&lt;&gt;0,G511&lt;&gt;0,H511&lt;&gt;0,I511&lt;&gt;0)*(F511 + (F511 = 0))*(G511 + (G511 = 0))*(H511 + (H511 = 0))*(I511 + (I511 = 0))</f>
        <v>16</v>
      </c>
      <c r="K511" s="14"/>
      <c r="L511" s="14"/>
      <c r="M511" s="14"/>
    </row>
    <row r="512" spans="1:13" x14ac:dyDescent="0.2">
      <c r="A512" s="14"/>
      <c r="B512" s="14"/>
      <c r="C512" s="14"/>
      <c r="D512" s="32"/>
      <c r="E512" s="13" t="s">
        <v>500</v>
      </c>
      <c r="F512" s="16">
        <v>5</v>
      </c>
      <c r="G512" s="17">
        <v>0</v>
      </c>
      <c r="H512" s="17">
        <v>0</v>
      </c>
      <c r="I512" s="17">
        <v>0</v>
      </c>
      <c r="J512" s="15">
        <f>OR(F512&lt;&gt;0,G512&lt;&gt;0,H512&lt;&gt;0,I512&lt;&gt;0)*(F512 + (F512 = 0))*(G512 + (G512 = 0))*(H512 + (H512 = 0))*(I512 + (I512 = 0))</f>
        <v>5</v>
      </c>
      <c r="K512" s="14"/>
      <c r="L512" s="14"/>
      <c r="M512" s="14"/>
    </row>
    <row r="513" spans="1:13" x14ac:dyDescent="0.2">
      <c r="A513" s="14"/>
      <c r="B513" s="14"/>
      <c r="C513" s="14"/>
      <c r="D513" s="32"/>
      <c r="E513" s="13" t="s">
        <v>205</v>
      </c>
      <c r="F513" s="16">
        <v>16</v>
      </c>
      <c r="G513" s="17">
        <v>0</v>
      </c>
      <c r="H513" s="17">
        <v>0</v>
      </c>
      <c r="I513" s="17">
        <v>0</v>
      </c>
      <c r="J513" s="15">
        <f>OR(F513&lt;&gt;0,G513&lt;&gt;0,H513&lt;&gt;0,I513&lt;&gt;0)*(F513 + (F513 = 0))*(G513 + (G513 = 0))*(H513 + (H513 = 0))*(I513 + (I513 = 0))</f>
        <v>16</v>
      </c>
      <c r="K513" s="14"/>
      <c r="L513" s="14"/>
      <c r="M513" s="14"/>
    </row>
    <row r="514" spans="1:13" x14ac:dyDescent="0.2">
      <c r="A514" s="14"/>
      <c r="B514" s="14"/>
      <c r="C514" s="14"/>
      <c r="D514" s="32"/>
      <c r="E514" s="13" t="s">
        <v>500</v>
      </c>
      <c r="F514" s="16">
        <v>5</v>
      </c>
      <c r="G514" s="17">
        <v>0</v>
      </c>
      <c r="H514" s="17">
        <v>0</v>
      </c>
      <c r="I514" s="17">
        <v>0</v>
      </c>
      <c r="J514" s="15">
        <f>OR(F514&lt;&gt;0,G514&lt;&gt;0,H514&lt;&gt;0,I514&lt;&gt;0)*(F514 + (F514 = 0))*(G514 + (G514 = 0))*(H514 + (H514 = 0))*(I514 + (I514 = 0))</f>
        <v>5</v>
      </c>
      <c r="K514" s="14"/>
      <c r="L514" s="14"/>
      <c r="M514" s="14"/>
    </row>
    <row r="515" spans="1:13" x14ac:dyDescent="0.2">
      <c r="A515" s="14"/>
      <c r="B515" s="14"/>
      <c r="C515" s="14"/>
      <c r="D515" s="32"/>
      <c r="E515" s="13" t="s">
        <v>317</v>
      </c>
      <c r="F515" s="16">
        <v>2</v>
      </c>
      <c r="G515" s="17">
        <v>0</v>
      </c>
      <c r="H515" s="17">
        <v>0</v>
      </c>
      <c r="I515" s="17">
        <v>0</v>
      </c>
      <c r="J515" s="15">
        <f>OR(F515&lt;&gt;0,G515&lt;&gt;0,H515&lt;&gt;0,I515&lt;&gt;0)*(F515 + (F515 = 0))*(G515 + (G515 = 0))*(H515 + (H515 = 0))*(I515 + (I515 = 0))</f>
        <v>2</v>
      </c>
      <c r="K515" s="14"/>
      <c r="L515" s="14"/>
      <c r="M515" s="14"/>
    </row>
    <row r="516" spans="1:13" x14ac:dyDescent="0.2">
      <c r="A516" s="14"/>
      <c r="B516" s="14"/>
      <c r="C516" s="14"/>
      <c r="D516" s="32"/>
      <c r="E516" s="14"/>
      <c r="F516" s="14"/>
      <c r="G516" s="14"/>
      <c r="H516" s="14"/>
      <c r="I516" s="14"/>
      <c r="J516" s="18" t="s">
        <v>501</v>
      </c>
      <c r="K516" s="19">
        <f>SUM(J511:J515)</f>
        <v>44</v>
      </c>
      <c r="L516" s="17">
        <v>0</v>
      </c>
      <c r="M516" s="19">
        <f>ROUND(K516*L516,2)</f>
        <v>0</v>
      </c>
    </row>
    <row r="517" spans="1:13" ht="1" customHeight="1" x14ac:dyDescent="0.2">
      <c r="A517" s="20"/>
      <c r="B517" s="20"/>
      <c r="C517" s="20"/>
      <c r="D517" s="33"/>
      <c r="E517" s="20"/>
      <c r="F517" s="20"/>
      <c r="G517" s="20"/>
      <c r="H517" s="20"/>
      <c r="I517" s="20"/>
      <c r="J517" s="20"/>
      <c r="K517" s="20"/>
      <c r="L517" s="20"/>
      <c r="M517" s="20"/>
    </row>
    <row r="518" spans="1:13" x14ac:dyDescent="0.2">
      <c r="A518" s="12" t="s">
        <v>502</v>
      </c>
      <c r="B518" s="13" t="s">
        <v>20</v>
      </c>
      <c r="C518" s="13" t="s">
        <v>55</v>
      </c>
      <c r="D518" s="21" t="s">
        <v>503</v>
      </c>
      <c r="E518" s="14"/>
      <c r="F518" s="14"/>
      <c r="G518" s="14"/>
      <c r="H518" s="14"/>
      <c r="I518" s="14"/>
      <c r="J518" s="14"/>
      <c r="K518" s="15">
        <f>K521</f>
        <v>2</v>
      </c>
      <c r="L518" s="15">
        <f>L521</f>
        <v>0</v>
      </c>
      <c r="M518" s="15">
        <f>M521</f>
        <v>0</v>
      </c>
    </row>
    <row r="519" spans="1:13" ht="108" x14ac:dyDescent="0.2">
      <c r="A519" s="14"/>
      <c r="B519" s="14"/>
      <c r="C519" s="14"/>
      <c r="D519" s="21" t="s">
        <v>504</v>
      </c>
      <c r="E519" s="14"/>
      <c r="F519" s="14"/>
      <c r="G519" s="14"/>
      <c r="H519" s="14"/>
      <c r="I519" s="14"/>
      <c r="J519" s="14"/>
      <c r="K519" s="14"/>
      <c r="L519" s="14"/>
      <c r="M519" s="14"/>
    </row>
    <row r="520" spans="1:13" x14ac:dyDescent="0.2">
      <c r="A520" s="14"/>
      <c r="B520" s="14"/>
      <c r="C520" s="14"/>
      <c r="D520" s="32"/>
      <c r="E520" s="13" t="s">
        <v>465</v>
      </c>
      <c r="F520" s="16">
        <v>2</v>
      </c>
      <c r="G520" s="17">
        <v>0</v>
      </c>
      <c r="H520" s="17">
        <v>0</v>
      </c>
      <c r="I520" s="17">
        <v>0</v>
      </c>
      <c r="J520" s="15">
        <f>OR(F520&lt;&gt;0,G520&lt;&gt;0,H520&lt;&gt;0,I520&lt;&gt;0)*(F520 + (F520 = 0))*(G520 + (G520 = 0))*(H520 + (H520 = 0))*(I520 + (I520 = 0))</f>
        <v>2</v>
      </c>
      <c r="K520" s="14"/>
      <c r="L520" s="14"/>
      <c r="M520" s="14"/>
    </row>
    <row r="521" spans="1:13" x14ac:dyDescent="0.2">
      <c r="A521" s="14"/>
      <c r="B521" s="14"/>
      <c r="C521" s="14"/>
      <c r="D521" s="32"/>
      <c r="E521" s="14"/>
      <c r="F521" s="14"/>
      <c r="G521" s="14"/>
      <c r="H521" s="14"/>
      <c r="I521" s="14"/>
      <c r="J521" s="18" t="s">
        <v>505</v>
      </c>
      <c r="K521" s="19">
        <f>J520</f>
        <v>2</v>
      </c>
      <c r="L521" s="17">
        <v>0</v>
      </c>
      <c r="M521" s="19">
        <f>ROUND(K521*L521,2)</f>
        <v>0</v>
      </c>
    </row>
    <row r="522" spans="1:13" ht="1" customHeight="1" x14ac:dyDescent="0.2">
      <c r="A522" s="20"/>
      <c r="B522" s="20"/>
      <c r="C522" s="20"/>
      <c r="D522" s="33"/>
      <c r="E522" s="20"/>
      <c r="F522" s="20"/>
      <c r="G522" s="20"/>
      <c r="H522" s="20"/>
      <c r="I522" s="20"/>
      <c r="J522" s="20"/>
      <c r="K522" s="20"/>
      <c r="L522" s="20"/>
      <c r="M522" s="20"/>
    </row>
    <row r="523" spans="1:13" x14ac:dyDescent="0.2">
      <c r="A523" s="14"/>
      <c r="B523" s="14"/>
      <c r="C523" s="14"/>
      <c r="D523" s="32"/>
      <c r="E523" s="14"/>
      <c r="F523" s="14"/>
      <c r="G523" s="14"/>
      <c r="H523" s="14"/>
      <c r="I523" s="14"/>
      <c r="J523" s="18" t="s">
        <v>506</v>
      </c>
      <c r="K523" s="17">
        <v>1</v>
      </c>
      <c r="L523" s="19">
        <f>M509+M518</f>
        <v>0</v>
      </c>
      <c r="M523" s="19">
        <f>ROUND(K523*L523,2)</f>
        <v>0</v>
      </c>
    </row>
    <row r="524" spans="1:13" ht="1" customHeight="1" x14ac:dyDescent="0.2">
      <c r="A524" s="20"/>
      <c r="B524" s="20"/>
      <c r="C524" s="20"/>
      <c r="D524" s="33"/>
      <c r="E524" s="20"/>
      <c r="F524" s="20"/>
      <c r="G524" s="20"/>
      <c r="H524" s="20"/>
      <c r="I524" s="20"/>
      <c r="J524" s="20"/>
      <c r="K524" s="20"/>
      <c r="L524" s="20"/>
      <c r="M524" s="20"/>
    </row>
    <row r="525" spans="1:13" x14ac:dyDescent="0.2">
      <c r="A525" s="14"/>
      <c r="B525" s="14"/>
      <c r="C525" s="14"/>
      <c r="D525" s="32"/>
      <c r="E525" s="14"/>
      <c r="F525" s="14"/>
      <c r="G525" s="14"/>
      <c r="H525" s="14"/>
      <c r="I525" s="14"/>
      <c r="J525" s="18" t="s">
        <v>507</v>
      </c>
      <c r="K525" s="22">
        <v>1</v>
      </c>
      <c r="L525" s="19">
        <f>M396+M406+M477+M500+M508</f>
        <v>0</v>
      </c>
      <c r="M525" s="19">
        <f>ROUND(K525*L525,2)</f>
        <v>0</v>
      </c>
    </row>
    <row r="526" spans="1:13" ht="1" customHeight="1" x14ac:dyDescent="0.2">
      <c r="A526" s="20"/>
      <c r="B526" s="20"/>
      <c r="C526" s="20"/>
      <c r="D526" s="33"/>
      <c r="E526" s="20"/>
      <c r="F526" s="20"/>
      <c r="G526" s="20"/>
      <c r="H526" s="20"/>
      <c r="I526" s="20"/>
      <c r="J526" s="20"/>
      <c r="K526" s="20"/>
      <c r="L526" s="20"/>
      <c r="M526" s="20"/>
    </row>
    <row r="527" spans="1:13" x14ac:dyDescent="0.2">
      <c r="A527" s="5" t="s">
        <v>508</v>
      </c>
      <c r="B527" s="5" t="s">
        <v>14</v>
      </c>
      <c r="C527" s="5" t="s">
        <v>15</v>
      </c>
      <c r="D527" s="30" t="s">
        <v>509</v>
      </c>
      <c r="E527" s="6"/>
      <c r="F527" s="6"/>
      <c r="G527" s="6"/>
      <c r="H527" s="6"/>
      <c r="I527" s="6"/>
      <c r="J527" s="6"/>
      <c r="K527" s="7">
        <f>K652</f>
        <v>1</v>
      </c>
      <c r="L527" s="8">
        <f>L652</f>
        <v>0</v>
      </c>
      <c r="M527" s="8">
        <f>M652</f>
        <v>0</v>
      </c>
    </row>
    <row r="528" spans="1:13" x14ac:dyDescent="0.2">
      <c r="A528" s="9" t="s">
        <v>510</v>
      </c>
      <c r="B528" s="9" t="s">
        <v>14</v>
      </c>
      <c r="C528" s="9" t="s">
        <v>15</v>
      </c>
      <c r="D528" s="31" t="s">
        <v>511</v>
      </c>
      <c r="E528" s="10"/>
      <c r="F528" s="10"/>
      <c r="G528" s="10"/>
      <c r="H528" s="10"/>
      <c r="I528" s="10"/>
      <c r="J528" s="10"/>
      <c r="K528" s="11">
        <f>K583</f>
        <v>1</v>
      </c>
      <c r="L528" s="11">
        <f>L583</f>
        <v>0</v>
      </c>
      <c r="M528" s="11">
        <f>M583</f>
        <v>0</v>
      </c>
    </row>
    <row r="529" spans="1:13" x14ac:dyDescent="0.2">
      <c r="A529" s="12" t="s">
        <v>512</v>
      </c>
      <c r="B529" s="13" t="s">
        <v>20</v>
      </c>
      <c r="C529" s="13" t="s">
        <v>165</v>
      </c>
      <c r="D529" s="21" t="s">
        <v>513</v>
      </c>
      <c r="E529" s="14"/>
      <c r="F529" s="14"/>
      <c r="G529" s="14"/>
      <c r="H529" s="14"/>
      <c r="I529" s="14"/>
      <c r="J529" s="14"/>
      <c r="K529" s="15">
        <f>K533</f>
        <v>398.8</v>
      </c>
      <c r="L529" s="15">
        <f>L533</f>
        <v>0</v>
      </c>
      <c r="M529" s="15">
        <f>M533</f>
        <v>0</v>
      </c>
    </row>
    <row r="530" spans="1:13" ht="180" x14ac:dyDescent="0.2">
      <c r="A530" s="14"/>
      <c r="B530" s="14"/>
      <c r="C530" s="14"/>
      <c r="D530" s="21" t="s">
        <v>514</v>
      </c>
      <c r="E530" s="14"/>
      <c r="F530" s="14"/>
      <c r="G530" s="14"/>
      <c r="H530" s="14"/>
      <c r="I530" s="14"/>
      <c r="J530" s="14"/>
      <c r="K530" s="14"/>
      <c r="L530" s="14"/>
      <c r="M530" s="14"/>
    </row>
    <row r="531" spans="1:13" x14ac:dyDescent="0.2">
      <c r="A531" s="14"/>
      <c r="B531" s="14"/>
      <c r="C531" s="14"/>
      <c r="D531" s="32"/>
      <c r="E531" s="13" t="s">
        <v>515</v>
      </c>
      <c r="F531" s="16">
        <v>1</v>
      </c>
      <c r="G531" s="17">
        <v>83.5</v>
      </c>
      <c r="H531" s="17">
        <v>0</v>
      </c>
      <c r="I531" s="17">
        <v>2.8</v>
      </c>
      <c r="J531" s="15">
        <f>OR(F531&lt;&gt;0,G531&lt;&gt;0,H531&lt;&gt;0,I531&lt;&gt;0)*(F531 + (F531 = 0))*(G531 + (G531 = 0))*(H531 + (H531 = 0))*(I531 + (I531 = 0))</f>
        <v>233.8</v>
      </c>
      <c r="K531" s="14"/>
      <c r="L531" s="14"/>
      <c r="M531" s="14"/>
    </row>
    <row r="532" spans="1:13" x14ac:dyDescent="0.2">
      <c r="A532" s="14"/>
      <c r="B532" s="14"/>
      <c r="C532" s="14"/>
      <c r="D532" s="32"/>
      <c r="E532" s="13" t="s">
        <v>516</v>
      </c>
      <c r="F532" s="16">
        <v>1</v>
      </c>
      <c r="G532" s="17">
        <v>165</v>
      </c>
      <c r="H532" s="17">
        <v>0</v>
      </c>
      <c r="I532" s="17">
        <v>0</v>
      </c>
      <c r="J532" s="15">
        <f>OR(F532&lt;&gt;0,G532&lt;&gt;0,H532&lt;&gt;0,I532&lt;&gt;0)*(F532 + (F532 = 0))*(G532 + (G532 = 0))*(H532 + (H532 = 0))*(I532 + (I532 = 0))</f>
        <v>165</v>
      </c>
      <c r="K532" s="14"/>
      <c r="L532" s="14"/>
      <c r="M532" s="14"/>
    </row>
    <row r="533" spans="1:13" x14ac:dyDescent="0.2">
      <c r="A533" s="14"/>
      <c r="B533" s="14"/>
      <c r="C533" s="14"/>
      <c r="D533" s="32"/>
      <c r="E533" s="14"/>
      <c r="F533" s="14"/>
      <c r="G533" s="14"/>
      <c r="H533" s="14"/>
      <c r="I533" s="14"/>
      <c r="J533" s="18" t="s">
        <v>517</v>
      </c>
      <c r="K533" s="19">
        <f>SUM(J531:J532)</f>
        <v>398.8</v>
      </c>
      <c r="L533" s="17">
        <v>0</v>
      </c>
      <c r="M533" s="19">
        <f>ROUND(K533*L533,2)</f>
        <v>0</v>
      </c>
    </row>
    <row r="534" spans="1:13" ht="1" customHeight="1" x14ac:dyDescent="0.2">
      <c r="A534" s="20"/>
      <c r="B534" s="20"/>
      <c r="C534" s="20"/>
      <c r="D534" s="33"/>
      <c r="E534" s="20"/>
      <c r="F534" s="20"/>
      <c r="G534" s="20"/>
      <c r="H534" s="20"/>
      <c r="I534" s="20"/>
      <c r="J534" s="20"/>
      <c r="K534" s="20"/>
      <c r="L534" s="20"/>
      <c r="M534" s="20"/>
    </row>
    <row r="535" spans="1:13" x14ac:dyDescent="0.2">
      <c r="A535" s="12" t="s">
        <v>518</v>
      </c>
      <c r="B535" s="13" t="s">
        <v>20</v>
      </c>
      <c r="C535" s="13" t="s">
        <v>165</v>
      </c>
      <c r="D535" s="21" t="s">
        <v>519</v>
      </c>
      <c r="E535" s="14"/>
      <c r="F535" s="14"/>
      <c r="G535" s="14"/>
      <c r="H535" s="14"/>
      <c r="I535" s="14"/>
      <c r="J535" s="14"/>
      <c r="K535" s="15">
        <f>K541</f>
        <v>1026.45</v>
      </c>
      <c r="L535" s="15">
        <f>L541</f>
        <v>0</v>
      </c>
      <c r="M535" s="15">
        <f>M541</f>
        <v>0</v>
      </c>
    </row>
    <row r="536" spans="1:13" ht="180" x14ac:dyDescent="0.2">
      <c r="A536" s="14"/>
      <c r="B536" s="14"/>
      <c r="C536" s="14"/>
      <c r="D536" s="21" t="s">
        <v>520</v>
      </c>
      <c r="E536" s="14"/>
      <c r="F536" s="14"/>
      <c r="G536" s="14"/>
      <c r="H536" s="14"/>
      <c r="I536" s="14"/>
      <c r="J536" s="14"/>
      <c r="K536" s="14"/>
      <c r="L536" s="14"/>
      <c r="M536" s="14"/>
    </row>
    <row r="537" spans="1:13" x14ac:dyDescent="0.2">
      <c r="A537" s="14"/>
      <c r="B537" s="14"/>
      <c r="C537" s="14"/>
      <c r="D537" s="32"/>
      <c r="E537" s="13" t="s">
        <v>521</v>
      </c>
      <c r="F537" s="16">
        <v>1</v>
      </c>
      <c r="G537" s="17">
        <v>58.56</v>
      </c>
      <c r="H537" s="17">
        <v>0</v>
      </c>
      <c r="I537" s="17">
        <v>2.6</v>
      </c>
      <c r="J537" s="15">
        <f>OR(F537&lt;&gt;0,G537&lt;&gt;0,H537&lt;&gt;0,I537&lt;&gt;0)*(F537 + (F537 = 0))*(G537 + (G537 = 0))*(H537 + (H537 = 0))*(I537 + (I537 = 0))</f>
        <v>152.26</v>
      </c>
      <c r="K537" s="14"/>
      <c r="L537" s="14"/>
      <c r="M537" s="14"/>
    </row>
    <row r="538" spans="1:13" x14ac:dyDescent="0.2">
      <c r="A538" s="14"/>
      <c r="B538" s="14"/>
      <c r="C538" s="14"/>
      <c r="D538" s="32"/>
      <c r="E538" s="13" t="s">
        <v>521</v>
      </c>
      <c r="F538" s="16">
        <v>1</v>
      </c>
      <c r="G538" s="17">
        <v>58.56</v>
      </c>
      <c r="H538" s="17">
        <v>0</v>
      </c>
      <c r="I538" s="17">
        <v>2.6</v>
      </c>
      <c r="J538" s="15">
        <f>OR(F538&lt;&gt;0,G538&lt;&gt;0,H538&lt;&gt;0,I538&lt;&gt;0)*(F538 + (F538 = 0))*(G538 + (G538 = 0))*(H538 + (H538 = 0))*(I538 + (I538 = 0))</f>
        <v>152.26</v>
      </c>
      <c r="K538" s="14"/>
      <c r="L538" s="14"/>
      <c r="M538" s="14"/>
    </row>
    <row r="539" spans="1:13" x14ac:dyDescent="0.2">
      <c r="A539" s="14"/>
      <c r="B539" s="14"/>
      <c r="C539" s="14"/>
      <c r="D539" s="32"/>
      <c r="E539" s="13" t="s">
        <v>522</v>
      </c>
      <c r="F539" s="16">
        <v>1</v>
      </c>
      <c r="G539" s="17">
        <v>122.82</v>
      </c>
      <c r="H539" s="17">
        <v>0</v>
      </c>
      <c r="I539" s="17">
        <v>3</v>
      </c>
      <c r="J539" s="15">
        <f>OR(F539&lt;&gt;0,G539&lt;&gt;0,H539&lt;&gt;0,I539&lt;&gt;0)*(F539 + (F539 = 0))*(G539 + (G539 = 0))*(H539 + (H539 = 0))*(I539 + (I539 = 0))</f>
        <v>368.46</v>
      </c>
      <c r="K539" s="14"/>
      <c r="L539" s="14"/>
      <c r="M539" s="14"/>
    </row>
    <row r="540" spans="1:13" x14ac:dyDescent="0.2">
      <c r="A540" s="14"/>
      <c r="B540" s="14"/>
      <c r="C540" s="14"/>
      <c r="D540" s="32"/>
      <c r="E540" s="13" t="s">
        <v>523</v>
      </c>
      <c r="F540" s="16">
        <v>1</v>
      </c>
      <c r="G540" s="17">
        <v>126.24</v>
      </c>
      <c r="H540" s="17">
        <v>0</v>
      </c>
      <c r="I540" s="17">
        <v>2.8</v>
      </c>
      <c r="J540" s="15">
        <f>OR(F540&lt;&gt;0,G540&lt;&gt;0,H540&lt;&gt;0,I540&lt;&gt;0)*(F540 + (F540 = 0))*(G540 + (G540 = 0))*(H540 + (H540 = 0))*(I540 + (I540 = 0))</f>
        <v>353.47</v>
      </c>
      <c r="K540" s="14"/>
      <c r="L540" s="14"/>
      <c r="M540" s="14"/>
    </row>
    <row r="541" spans="1:13" x14ac:dyDescent="0.2">
      <c r="A541" s="14"/>
      <c r="B541" s="14"/>
      <c r="C541" s="14"/>
      <c r="D541" s="32"/>
      <c r="E541" s="14"/>
      <c r="F541" s="14"/>
      <c r="G541" s="14"/>
      <c r="H541" s="14"/>
      <c r="I541" s="14"/>
      <c r="J541" s="18" t="s">
        <v>524</v>
      </c>
      <c r="K541" s="19">
        <f>SUM(J537:J540)</f>
        <v>1026.45</v>
      </c>
      <c r="L541" s="17">
        <v>0</v>
      </c>
      <c r="M541" s="19">
        <f>ROUND(K541*L541,2)</f>
        <v>0</v>
      </c>
    </row>
    <row r="542" spans="1:13" ht="1" customHeight="1" x14ac:dyDescent="0.2">
      <c r="A542" s="20"/>
      <c r="B542" s="20"/>
      <c r="C542" s="20"/>
      <c r="D542" s="33"/>
      <c r="E542" s="20"/>
      <c r="F542" s="20"/>
      <c r="G542" s="20"/>
      <c r="H542" s="20"/>
      <c r="I542" s="20"/>
      <c r="J542" s="20"/>
      <c r="K542" s="20"/>
      <c r="L542" s="20"/>
      <c r="M542" s="20"/>
    </row>
    <row r="543" spans="1:13" x14ac:dyDescent="0.2">
      <c r="A543" s="12" t="s">
        <v>525</v>
      </c>
      <c r="B543" s="13" t="s">
        <v>20</v>
      </c>
      <c r="C543" s="13" t="s">
        <v>165</v>
      </c>
      <c r="D543" s="21" t="s">
        <v>526</v>
      </c>
      <c r="E543" s="14"/>
      <c r="F543" s="14"/>
      <c r="G543" s="14"/>
      <c r="H543" s="14"/>
      <c r="I543" s="14"/>
      <c r="J543" s="14"/>
      <c r="K543" s="15">
        <f>K546</f>
        <v>48</v>
      </c>
      <c r="L543" s="15">
        <f>L546</f>
        <v>0</v>
      </c>
      <c r="M543" s="15">
        <f>M546</f>
        <v>0</v>
      </c>
    </row>
    <row r="544" spans="1:13" ht="180" x14ac:dyDescent="0.2">
      <c r="A544" s="14"/>
      <c r="B544" s="14"/>
      <c r="C544" s="14"/>
      <c r="D544" s="21" t="s">
        <v>527</v>
      </c>
      <c r="E544" s="14"/>
      <c r="F544" s="14"/>
      <c r="G544" s="14"/>
      <c r="H544" s="14"/>
      <c r="I544" s="14"/>
      <c r="J544" s="14"/>
      <c r="K544" s="14"/>
      <c r="L544" s="14"/>
      <c r="M544" s="14"/>
    </row>
    <row r="545" spans="1:13" x14ac:dyDescent="0.2">
      <c r="A545" s="14"/>
      <c r="B545" s="14"/>
      <c r="C545" s="14"/>
      <c r="D545" s="32"/>
      <c r="E545" s="13" t="s">
        <v>479</v>
      </c>
      <c r="F545" s="16">
        <v>4</v>
      </c>
      <c r="G545" s="17">
        <v>4</v>
      </c>
      <c r="H545" s="17">
        <v>0</v>
      </c>
      <c r="I545" s="17">
        <v>3</v>
      </c>
      <c r="J545" s="15">
        <f>OR(F545&lt;&gt;0,G545&lt;&gt;0,H545&lt;&gt;0,I545&lt;&gt;0)*(F545 + (F545 = 0))*(G545 + (G545 = 0))*(H545 + (H545 = 0))*(I545 + (I545 = 0))</f>
        <v>48</v>
      </c>
      <c r="K545" s="14"/>
      <c r="L545" s="14"/>
      <c r="M545" s="14"/>
    </row>
    <row r="546" spans="1:13" x14ac:dyDescent="0.2">
      <c r="A546" s="14"/>
      <c r="B546" s="14"/>
      <c r="C546" s="14"/>
      <c r="D546" s="32"/>
      <c r="E546" s="14"/>
      <c r="F546" s="14"/>
      <c r="G546" s="14"/>
      <c r="H546" s="14"/>
      <c r="I546" s="14"/>
      <c r="J546" s="18" t="s">
        <v>528</v>
      </c>
      <c r="K546" s="19">
        <f>J545</f>
        <v>48</v>
      </c>
      <c r="L546" s="17">
        <v>0</v>
      </c>
      <c r="M546" s="19">
        <f>ROUND(K546*L546,2)</f>
        <v>0</v>
      </c>
    </row>
    <row r="547" spans="1:13" ht="1" customHeight="1" x14ac:dyDescent="0.2">
      <c r="A547" s="20"/>
      <c r="B547" s="20"/>
      <c r="C547" s="20"/>
      <c r="D547" s="33"/>
      <c r="E547" s="20"/>
      <c r="F547" s="20"/>
      <c r="G547" s="20"/>
      <c r="H547" s="20"/>
      <c r="I547" s="20"/>
      <c r="J547" s="20"/>
      <c r="K547" s="20"/>
      <c r="L547" s="20"/>
      <c r="M547" s="20"/>
    </row>
    <row r="548" spans="1:13" x14ac:dyDescent="0.2">
      <c r="A548" s="12" t="s">
        <v>529</v>
      </c>
      <c r="B548" s="13" t="s">
        <v>20</v>
      </c>
      <c r="C548" s="13" t="s">
        <v>3</v>
      </c>
      <c r="D548" s="21" t="s">
        <v>530</v>
      </c>
      <c r="E548" s="14"/>
      <c r="F548" s="14"/>
      <c r="G548" s="14"/>
      <c r="H548" s="14"/>
      <c r="I548" s="14"/>
      <c r="J548" s="14"/>
      <c r="K548" s="15">
        <f>K551</f>
        <v>4</v>
      </c>
      <c r="L548" s="15">
        <f>L551</f>
        <v>0</v>
      </c>
      <c r="M548" s="15">
        <f>M551</f>
        <v>0</v>
      </c>
    </row>
    <row r="549" spans="1:13" ht="36" x14ac:dyDescent="0.2">
      <c r="A549" s="14"/>
      <c r="B549" s="14"/>
      <c r="C549" s="14"/>
      <c r="D549" s="21" t="s">
        <v>531</v>
      </c>
      <c r="E549" s="14"/>
      <c r="F549" s="14"/>
      <c r="G549" s="14"/>
      <c r="H549" s="14"/>
      <c r="I549" s="14"/>
      <c r="J549" s="14"/>
      <c r="K549" s="14"/>
      <c r="L549" s="14"/>
      <c r="M549" s="14"/>
    </row>
    <row r="550" spans="1:13" x14ac:dyDescent="0.2">
      <c r="A550" s="14"/>
      <c r="B550" s="14"/>
      <c r="C550" s="14"/>
      <c r="D550" s="32"/>
      <c r="E550" s="13" t="s">
        <v>532</v>
      </c>
      <c r="F550" s="16">
        <v>4</v>
      </c>
      <c r="G550" s="17">
        <v>0</v>
      </c>
      <c r="H550" s="17">
        <v>0</v>
      </c>
      <c r="I550" s="17">
        <v>0</v>
      </c>
      <c r="J550" s="15">
        <f>OR(F550&lt;&gt;0,G550&lt;&gt;0,H550&lt;&gt;0,I550&lt;&gt;0)*(F550 + (F550 = 0))*(G550 + (G550 = 0))*(H550 + (H550 = 0))*(I550 + (I550 = 0))</f>
        <v>4</v>
      </c>
      <c r="K550" s="14"/>
      <c r="L550" s="14"/>
      <c r="M550" s="14"/>
    </row>
    <row r="551" spans="1:13" x14ac:dyDescent="0.2">
      <c r="A551" s="14"/>
      <c r="B551" s="14"/>
      <c r="C551" s="14"/>
      <c r="D551" s="32"/>
      <c r="E551" s="14"/>
      <c r="F551" s="14"/>
      <c r="G551" s="14"/>
      <c r="H551" s="14"/>
      <c r="I551" s="14"/>
      <c r="J551" s="18" t="s">
        <v>533</v>
      </c>
      <c r="K551" s="19">
        <f>J550</f>
        <v>4</v>
      </c>
      <c r="L551" s="17">
        <v>0</v>
      </c>
      <c r="M551" s="19">
        <f>ROUND(K551*L551,2)</f>
        <v>0</v>
      </c>
    </row>
    <row r="552" spans="1:13" ht="1" customHeight="1" x14ac:dyDescent="0.2">
      <c r="A552" s="20"/>
      <c r="B552" s="20"/>
      <c r="C552" s="20"/>
      <c r="D552" s="33"/>
      <c r="E552" s="20"/>
      <c r="F552" s="20"/>
      <c r="G552" s="20"/>
      <c r="H552" s="20"/>
      <c r="I552" s="20"/>
      <c r="J552" s="20"/>
      <c r="K552" s="20"/>
      <c r="L552" s="20"/>
      <c r="M552" s="20"/>
    </row>
    <row r="553" spans="1:13" ht="24" x14ac:dyDescent="0.2">
      <c r="A553" s="13" t="s">
        <v>312</v>
      </c>
      <c r="B553" s="13" t="s">
        <v>20</v>
      </c>
      <c r="C553" s="13" t="s">
        <v>165</v>
      </c>
      <c r="D553" s="21" t="s">
        <v>313</v>
      </c>
      <c r="E553" s="14"/>
      <c r="F553" s="14"/>
      <c r="G553" s="14"/>
      <c r="H553" s="14"/>
      <c r="I553" s="14"/>
      <c r="J553" s="14"/>
      <c r="K553" s="15">
        <f>K558</f>
        <v>289.37</v>
      </c>
      <c r="L553" s="15">
        <f>L558</f>
        <v>0</v>
      </c>
      <c r="M553" s="15">
        <f>M558</f>
        <v>0</v>
      </c>
    </row>
    <row r="554" spans="1:13" ht="284" x14ac:dyDescent="0.2">
      <c r="A554" s="14"/>
      <c r="B554" s="14"/>
      <c r="C554" s="14"/>
      <c r="D554" s="21" t="s">
        <v>314</v>
      </c>
      <c r="E554" s="14"/>
      <c r="F554" s="14"/>
      <c r="G554" s="14"/>
      <c r="H554" s="14"/>
      <c r="I554" s="14"/>
      <c r="J554" s="14"/>
      <c r="K554" s="14"/>
      <c r="L554" s="14"/>
      <c r="M554" s="14"/>
    </row>
    <row r="555" spans="1:13" x14ac:dyDescent="0.2">
      <c r="A555" s="14"/>
      <c r="B555" s="14"/>
      <c r="C555" s="14"/>
      <c r="D555" s="32"/>
      <c r="E555" s="13" t="s">
        <v>301</v>
      </c>
      <c r="F555" s="16">
        <v>1</v>
      </c>
      <c r="G555" s="17">
        <v>53.87</v>
      </c>
      <c r="H555" s="17">
        <v>0</v>
      </c>
      <c r="I555" s="17">
        <v>2.6</v>
      </c>
      <c r="J555" s="15">
        <f>OR(F555&lt;&gt;0,G555&lt;&gt;0,H555&lt;&gt;0,I555&lt;&gt;0)*(F555 + (F555 = 0))*(G555 + (G555 = 0))*(H555 + (H555 = 0))*(I555 + (I555 = 0))</f>
        <v>140.06</v>
      </c>
      <c r="K555" s="14"/>
      <c r="L555" s="14"/>
      <c r="M555" s="14"/>
    </row>
    <row r="556" spans="1:13" x14ac:dyDescent="0.2">
      <c r="A556" s="14"/>
      <c r="B556" s="14"/>
      <c r="C556" s="14"/>
      <c r="D556" s="32"/>
      <c r="E556" s="13" t="s">
        <v>301</v>
      </c>
      <c r="F556" s="16">
        <v>1</v>
      </c>
      <c r="G556" s="17">
        <v>53.87</v>
      </c>
      <c r="H556" s="17">
        <v>0</v>
      </c>
      <c r="I556" s="17">
        <v>2.6</v>
      </c>
      <c r="J556" s="15">
        <f>OR(F556&lt;&gt;0,G556&lt;&gt;0,H556&lt;&gt;0,I556&lt;&gt;0)*(F556 + (F556 = 0))*(G556 + (G556 = 0))*(H556 + (H556 = 0))*(I556 + (I556 = 0))</f>
        <v>140.06</v>
      </c>
      <c r="K556" s="14"/>
      <c r="L556" s="14"/>
      <c r="M556" s="14"/>
    </row>
    <row r="557" spans="1:13" x14ac:dyDescent="0.2">
      <c r="A557" s="14"/>
      <c r="B557" s="14"/>
      <c r="C557" s="14"/>
      <c r="D557" s="32"/>
      <c r="E557" s="13" t="s">
        <v>465</v>
      </c>
      <c r="F557" s="16">
        <v>2</v>
      </c>
      <c r="G557" s="17">
        <v>1.85</v>
      </c>
      <c r="H557" s="17">
        <v>0</v>
      </c>
      <c r="I557" s="17">
        <v>2.5</v>
      </c>
      <c r="J557" s="15">
        <f>OR(F557&lt;&gt;0,G557&lt;&gt;0,H557&lt;&gt;0,I557&lt;&gt;0)*(F557 + (F557 = 0))*(G557 + (G557 = 0))*(H557 + (H557 = 0))*(I557 + (I557 = 0))</f>
        <v>9.25</v>
      </c>
      <c r="K557" s="14"/>
      <c r="L557" s="14"/>
      <c r="M557" s="14"/>
    </row>
    <row r="558" spans="1:13" x14ac:dyDescent="0.2">
      <c r="A558" s="14"/>
      <c r="B558" s="14"/>
      <c r="C558" s="14"/>
      <c r="D558" s="32"/>
      <c r="E558" s="14"/>
      <c r="F558" s="14"/>
      <c r="G558" s="14"/>
      <c r="H558" s="14"/>
      <c r="I558" s="14"/>
      <c r="J558" s="18" t="s">
        <v>318</v>
      </c>
      <c r="K558" s="19">
        <f>SUM(J555:J557)</f>
        <v>289.37</v>
      </c>
      <c r="L558" s="17">
        <v>0</v>
      </c>
      <c r="M558" s="19">
        <f>ROUND(K558*L558,2)</f>
        <v>0</v>
      </c>
    </row>
    <row r="559" spans="1:13" ht="1" customHeight="1" x14ac:dyDescent="0.2">
      <c r="A559" s="20"/>
      <c r="B559" s="20"/>
      <c r="C559" s="20"/>
      <c r="D559" s="33"/>
      <c r="E559" s="20"/>
      <c r="F559" s="20"/>
      <c r="G559" s="20"/>
      <c r="H559" s="20"/>
      <c r="I559" s="20"/>
      <c r="J559" s="20"/>
      <c r="K559" s="20"/>
      <c r="L559" s="20"/>
      <c r="M559" s="20"/>
    </row>
    <row r="560" spans="1:13" ht="24" x14ac:dyDescent="0.2">
      <c r="A560" s="13" t="s">
        <v>534</v>
      </c>
      <c r="B560" s="13" t="s">
        <v>20</v>
      </c>
      <c r="C560" s="13" t="s">
        <v>165</v>
      </c>
      <c r="D560" s="21" t="s">
        <v>535</v>
      </c>
      <c r="E560" s="14"/>
      <c r="F560" s="14"/>
      <c r="G560" s="14"/>
      <c r="H560" s="14"/>
      <c r="I560" s="14"/>
      <c r="J560" s="14"/>
      <c r="K560" s="15">
        <f>K565</f>
        <v>408.64</v>
      </c>
      <c r="L560" s="15">
        <f>L565</f>
        <v>0</v>
      </c>
      <c r="M560" s="15">
        <f>M565</f>
        <v>0</v>
      </c>
    </row>
    <row r="561" spans="1:13" ht="284" x14ac:dyDescent="0.2">
      <c r="A561" s="14"/>
      <c r="B561" s="14"/>
      <c r="C561" s="14"/>
      <c r="D561" s="21" t="s">
        <v>536</v>
      </c>
      <c r="E561" s="14"/>
      <c r="F561" s="14"/>
      <c r="G561" s="14"/>
      <c r="H561" s="14"/>
      <c r="I561" s="14"/>
      <c r="J561" s="14"/>
      <c r="K561" s="14"/>
      <c r="L561" s="14"/>
      <c r="M561" s="14"/>
    </row>
    <row r="562" spans="1:13" x14ac:dyDescent="0.2">
      <c r="A562" s="14"/>
      <c r="B562" s="14"/>
      <c r="C562" s="14"/>
      <c r="D562" s="32"/>
      <c r="E562" s="13" t="s">
        <v>301</v>
      </c>
      <c r="F562" s="16">
        <v>1</v>
      </c>
      <c r="G562" s="17">
        <v>68.97</v>
      </c>
      <c r="H562" s="17">
        <v>0</v>
      </c>
      <c r="I562" s="17">
        <v>2.6</v>
      </c>
      <c r="J562" s="15">
        <f>OR(F562&lt;&gt;0,G562&lt;&gt;0,H562&lt;&gt;0,I562&lt;&gt;0)*(F562 + (F562 = 0))*(G562 + (G562 = 0))*(H562 + (H562 = 0))*(I562 + (I562 = 0))</f>
        <v>179.32</v>
      </c>
      <c r="K562" s="14"/>
      <c r="L562" s="14"/>
      <c r="M562" s="14"/>
    </row>
    <row r="563" spans="1:13" x14ac:dyDescent="0.2">
      <c r="A563" s="14"/>
      <c r="B563" s="14"/>
      <c r="C563" s="14"/>
      <c r="D563" s="32"/>
      <c r="E563" s="13" t="s">
        <v>301</v>
      </c>
      <c r="F563" s="16">
        <v>1</v>
      </c>
      <c r="G563" s="17">
        <v>68.97</v>
      </c>
      <c r="H563" s="17">
        <v>0</v>
      </c>
      <c r="I563" s="17">
        <v>2.6</v>
      </c>
      <c r="J563" s="15">
        <f>OR(F563&lt;&gt;0,G563&lt;&gt;0,H563&lt;&gt;0,I563&lt;&gt;0)*(F563 + (F563 = 0))*(G563 + (G563 = 0))*(H563 + (H563 = 0))*(I563 + (I563 = 0))</f>
        <v>179.32</v>
      </c>
      <c r="K563" s="14"/>
      <c r="L563" s="14"/>
      <c r="M563" s="14"/>
    </row>
    <row r="564" spans="1:13" x14ac:dyDescent="0.2">
      <c r="A564" s="14"/>
      <c r="B564" s="14"/>
      <c r="C564" s="14"/>
      <c r="D564" s="32"/>
      <c r="E564" s="13" t="s">
        <v>465</v>
      </c>
      <c r="F564" s="16">
        <v>1</v>
      </c>
      <c r="G564" s="17">
        <v>20</v>
      </c>
      <c r="H564" s="17">
        <v>0</v>
      </c>
      <c r="I564" s="17">
        <v>2.5</v>
      </c>
      <c r="J564" s="15">
        <f>OR(F564&lt;&gt;0,G564&lt;&gt;0,H564&lt;&gt;0,I564&lt;&gt;0)*(F564 + (F564 = 0))*(G564 + (G564 = 0))*(H564 + (H564 = 0))*(I564 + (I564 = 0))</f>
        <v>50</v>
      </c>
      <c r="K564" s="14"/>
      <c r="L564" s="14"/>
      <c r="M564" s="14"/>
    </row>
    <row r="565" spans="1:13" x14ac:dyDescent="0.2">
      <c r="A565" s="14"/>
      <c r="B565" s="14"/>
      <c r="C565" s="14"/>
      <c r="D565" s="32"/>
      <c r="E565" s="14"/>
      <c r="F565" s="14"/>
      <c r="G565" s="14"/>
      <c r="H565" s="14"/>
      <c r="I565" s="14"/>
      <c r="J565" s="18" t="s">
        <v>537</v>
      </c>
      <c r="K565" s="19">
        <f>SUM(J562:J564)</f>
        <v>408.64</v>
      </c>
      <c r="L565" s="17">
        <v>0</v>
      </c>
      <c r="M565" s="19">
        <f>ROUND(K565*L565,2)</f>
        <v>0</v>
      </c>
    </row>
    <row r="566" spans="1:13" ht="1" customHeight="1" x14ac:dyDescent="0.2">
      <c r="A566" s="20"/>
      <c r="B566" s="20"/>
      <c r="C566" s="20"/>
      <c r="D566" s="33"/>
      <c r="E566" s="20"/>
      <c r="F566" s="20"/>
      <c r="G566" s="20"/>
      <c r="H566" s="20"/>
      <c r="I566" s="20"/>
      <c r="J566" s="20"/>
      <c r="K566" s="20"/>
      <c r="L566" s="20"/>
      <c r="M566" s="20"/>
    </row>
    <row r="567" spans="1:13" ht="24" x14ac:dyDescent="0.2">
      <c r="A567" s="13" t="s">
        <v>538</v>
      </c>
      <c r="B567" s="13" t="s">
        <v>20</v>
      </c>
      <c r="C567" s="13" t="s">
        <v>165</v>
      </c>
      <c r="D567" s="21" t="s">
        <v>539</v>
      </c>
      <c r="E567" s="14"/>
      <c r="F567" s="14"/>
      <c r="G567" s="14"/>
      <c r="H567" s="14"/>
      <c r="I567" s="14"/>
      <c r="J567" s="14"/>
      <c r="K567" s="15">
        <f>K570</f>
        <v>98.75</v>
      </c>
      <c r="L567" s="15">
        <f>L570</f>
        <v>0</v>
      </c>
      <c r="M567" s="15">
        <f>M570</f>
        <v>0</v>
      </c>
    </row>
    <row r="568" spans="1:13" ht="216" x14ac:dyDescent="0.2">
      <c r="A568" s="14"/>
      <c r="B568" s="14"/>
      <c r="C568" s="14"/>
      <c r="D568" s="21" t="s">
        <v>540</v>
      </c>
      <c r="E568" s="14"/>
      <c r="F568" s="14"/>
      <c r="G568" s="14"/>
      <c r="H568" s="14"/>
      <c r="I568" s="14"/>
      <c r="J568" s="14"/>
      <c r="K568" s="14"/>
      <c r="L568" s="14"/>
      <c r="M568" s="14"/>
    </row>
    <row r="569" spans="1:13" x14ac:dyDescent="0.2">
      <c r="A569" s="14"/>
      <c r="B569" s="14"/>
      <c r="C569" s="14"/>
      <c r="D569" s="32"/>
      <c r="E569" s="13" t="s">
        <v>236</v>
      </c>
      <c r="F569" s="16">
        <v>1</v>
      </c>
      <c r="G569" s="17">
        <v>98.75</v>
      </c>
      <c r="H569" s="17">
        <v>0</v>
      </c>
      <c r="I569" s="17">
        <v>0</v>
      </c>
      <c r="J569" s="15">
        <f>OR(F569&lt;&gt;0,G569&lt;&gt;0,H569&lt;&gt;0,I569&lt;&gt;0)*(F569 + (F569 = 0))*(G569 + (G569 = 0))*(H569 + (H569 = 0))*(I569 + (I569 = 0))</f>
        <v>98.75</v>
      </c>
      <c r="K569" s="14"/>
      <c r="L569" s="14"/>
      <c r="M569" s="14"/>
    </row>
    <row r="570" spans="1:13" x14ac:dyDescent="0.2">
      <c r="A570" s="14"/>
      <c r="B570" s="14"/>
      <c r="C570" s="14"/>
      <c r="D570" s="32"/>
      <c r="E570" s="14"/>
      <c r="F570" s="14"/>
      <c r="G570" s="14"/>
      <c r="H570" s="14"/>
      <c r="I570" s="14"/>
      <c r="J570" s="18" t="s">
        <v>541</v>
      </c>
      <c r="K570" s="19">
        <f>J569</f>
        <v>98.75</v>
      </c>
      <c r="L570" s="17">
        <v>0</v>
      </c>
      <c r="M570" s="19">
        <f>ROUND(K570*L570,2)</f>
        <v>0</v>
      </c>
    </row>
    <row r="571" spans="1:13" ht="1" customHeight="1" x14ac:dyDescent="0.2">
      <c r="A571" s="20"/>
      <c r="B571" s="20"/>
      <c r="C571" s="20"/>
      <c r="D571" s="33"/>
      <c r="E571" s="20"/>
      <c r="F571" s="20"/>
      <c r="G571" s="20"/>
      <c r="H571" s="20"/>
      <c r="I571" s="20"/>
      <c r="J571" s="20"/>
      <c r="K571" s="20"/>
      <c r="L571" s="20"/>
      <c r="M571" s="20"/>
    </row>
    <row r="572" spans="1:13" x14ac:dyDescent="0.2">
      <c r="A572" s="13" t="s">
        <v>542</v>
      </c>
      <c r="B572" s="13" t="s">
        <v>20</v>
      </c>
      <c r="C572" s="13" t="s">
        <v>165</v>
      </c>
      <c r="D572" s="21" t="s">
        <v>543</v>
      </c>
      <c r="E572" s="14"/>
      <c r="F572" s="14"/>
      <c r="G572" s="14"/>
      <c r="H572" s="14"/>
      <c r="I572" s="14"/>
      <c r="J572" s="14"/>
      <c r="K572" s="15">
        <f>K576</f>
        <v>114.67</v>
      </c>
      <c r="L572" s="15">
        <f>L576</f>
        <v>0</v>
      </c>
      <c r="M572" s="15">
        <f>M576</f>
        <v>0</v>
      </c>
    </row>
    <row r="573" spans="1:13" ht="216" x14ac:dyDescent="0.2">
      <c r="A573" s="14"/>
      <c r="B573" s="14"/>
      <c r="C573" s="14"/>
      <c r="D573" s="21" t="s">
        <v>544</v>
      </c>
      <c r="E573" s="14"/>
      <c r="F573" s="14"/>
      <c r="G573" s="14"/>
      <c r="H573" s="14"/>
      <c r="I573" s="14"/>
      <c r="J573" s="14"/>
      <c r="K573" s="14"/>
      <c r="L573" s="14"/>
      <c r="M573" s="14"/>
    </row>
    <row r="574" spans="1:13" x14ac:dyDescent="0.2">
      <c r="A574" s="14"/>
      <c r="B574" s="14"/>
      <c r="C574" s="14"/>
      <c r="D574" s="32"/>
      <c r="E574" s="13" t="s">
        <v>352</v>
      </c>
      <c r="F574" s="16">
        <v>1</v>
      </c>
      <c r="G574" s="17">
        <v>16.149999999999999</v>
      </c>
      <c r="H574" s="17">
        <v>0</v>
      </c>
      <c r="I574" s="17">
        <v>5.8</v>
      </c>
      <c r="J574" s="15">
        <f>OR(F574&lt;&gt;0,G574&lt;&gt;0,H574&lt;&gt;0,I574&lt;&gt;0)*(F574 + (F574 = 0))*(G574 + (G574 = 0))*(H574 + (H574 = 0))*(I574 + (I574 = 0))</f>
        <v>93.67</v>
      </c>
      <c r="K574" s="14"/>
      <c r="L574" s="14"/>
      <c r="M574" s="14"/>
    </row>
    <row r="575" spans="1:13" x14ac:dyDescent="0.2">
      <c r="A575" s="14"/>
      <c r="B575" s="14"/>
      <c r="C575" s="14"/>
      <c r="D575" s="32"/>
      <c r="E575" s="13" t="s">
        <v>545</v>
      </c>
      <c r="F575" s="16">
        <v>1</v>
      </c>
      <c r="G575" s="17">
        <v>210</v>
      </c>
      <c r="H575" s="17">
        <v>0.1</v>
      </c>
      <c r="I575" s="17">
        <v>0</v>
      </c>
      <c r="J575" s="15">
        <f>OR(F575&lt;&gt;0,G575&lt;&gt;0,H575&lt;&gt;0,I575&lt;&gt;0)*(F575 + (F575 = 0))*(G575 + (G575 = 0))*(H575 + (H575 = 0))*(I575 + (I575 = 0))</f>
        <v>21</v>
      </c>
      <c r="K575" s="14"/>
      <c r="L575" s="14"/>
      <c r="M575" s="14"/>
    </row>
    <row r="576" spans="1:13" x14ac:dyDescent="0.2">
      <c r="A576" s="14"/>
      <c r="B576" s="14"/>
      <c r="C576" s="14"/>
      <c r="D576" s="32"/>
      <c r="E576" s="14"/>
      <c r="F576" s="14"/>
      <c r="G576" s="14"/>
      <c r="H576" s="14"/>
      <c r="I576" s="14"/>
      <c r="J576" s="18" t="s">
        <v>546</v>
      </c>
      <c r="K576" s="19">
        <f>SUM(J574:J575)</f>
        <v>114.67</v>
      </c>
      <c r="L576" s="17">
        <v>0</v>
      </c>
      <c r="M576" s="19">
        <f>ROUND(K576*L576,2)</f>
        <v>0</v>
      </c>
    </row>
    <row r="577" spans="1:13" ht="1" customHeight="1" x14ac:dyDescent="0.2">
      <c r="A577" s="20"/>
      <c r="B577" s="20"/>
      <c r="C577" s="20"/>
      <c r="D577" s="33"/>
      <c r="E577" s="20"/>
      <c r="F577" s="20"/>
      <c r="G577" s="20"/>
      <c r="H577" s="20"/>
      <c r="I577" s="20"/>
      <c r="J577" s="20"/>
      <c r="K577" s="20"/>
      <c r="L577" s="20"/>
      <c r="M577" s="20"/>
    </row>
    <row r="578" spans="1:13" x14ac:dyDescent="0.2">
      <c r="A578" s="12" t="s">
        <v>547</v>
      </c>
      <c r="B578" s="13" t="s">
        <v>20</v>
      </c>
      <c r="C578" s="13" t="s">
        <v>165</v>
      </c>
      <c r="D578" s="21" t="s">
        <v>548</v>
      </c>
      <c r="E578" s="14"/>
      <c r="F578" s="14"/>
      <c r="G578" s="14"/>
      <c r="H578" s="14"/>
      <c r="I578" s="14"/>
      <c r="J578" s="14"/>
      <c r="K578" s="15">
        <f>K581</f>
        <v>4.75</v>
      </c>
      <c r="L578" s="15">
        <f>L581</f>
        <v>0</v>
      </c>
      <c r="M578" s="15">
        <f>M581</f>
        <v>0</v>
      </c>
    </row>
    <row r="579" spans="1:13" ht="48" x14ac:dyDescent="0.2">
      <c r="A579" s="14"/>
      <c r="B579" s="14"/>
      <c r="C579" s="14"/>
      <c r="D579" s="21" t="s">
        <v>549</v>
      </c>
      <c r="E579" s="14"/>
      <c r="F579" s="14"/>
      <c r="G579" s="14"/>
      <c r="H579" s="14"/>
      <c r="I579" s="14"/>
      <c r="J579" s="14"/>
      <c r="K579" s="14"/>
      <c r="L579" s="14"/>
      <c r="M579" s="14"/>
    </row>
    <row r="580" spans="1:13" x14ac:dyDescent="0.2">
      <c r="A580" s="14"/>
      <c r="B580" s="14"/>
      <c r="C580" s="14"/>
      <c r="D580" s="32"/>
      <c r="E580" s="13" t="s">
        <v>550</v>
      </c>
      <c r="F580" s="16">
        <v>19</v>
      </c>
      <c r="G580" s="17">
        <v>0.5</v>
      </c>
      <c r="H580" s="17">
        <v>0</v>
      </c>
      <c r="I580" s="17">
        <v>0.5</v>
      </c>
      <c r="J580" s="15">
        <f>OR(F580&lt;&gt;0,G580&lt;&gt;0,H580&lt;&gt;0,I580&lt;&gt;0)*(F580 + (F580 = 0))*(G580 + (G580 = 0))*(H580 + (H580 = 0))*(I580 + (I580 = 0))</f>
        <v>4.75</v>
      </c>
      <c r="K580" s="14"/>
      <c r="L580" s="14"/>
      <c r="M580" s="14"/>
    </row>
    <row r="581" spans="1:13" x14ac:dyDescent="0.2">
      <c r="A581" s="14"/>
      <c r="B581" s="14"/>
      <c r="C581" s="14"/>
      <c r="D581" s="32"/>
      <c r="E581" s="14"/>
      <c r="F581" s="14"/>
      <c r="G581" s="14"/>
      <c r="H581" s="14"/>
      <c r="I581" s="14"/>
      <c r="J581" s="18" t="s">
        <v>551</v>
      </c>
      <c r="K581" s="19">
        <f>J580</f>
        <v>4.75</v>
      </c>
      <c r="L581" s="17">
        <v>0</v>
      </c>
      <c r="M581" s="19">
        <f>ROUND(K581*L581,2)</f>
        <v>0</v>
      </c>
    </row>
    <row r="582" spans="1:13" ht="1" customHeight="1" x14ac:dyDescent="0.2">
      <c r="A582" s="20"/>
      <c r="B582" s="20"/>
      <c r="C582" s="20"/>
      <c r="D582" s="33"/>
      <c r="E582" s="20"/>
      <c r="F582" s="20"/>
      <c r="G582" s="20"/>
      <c r="H582" s="20"/>
      <c r="I582" s="20"/>
      <c r="J582" s="20"/>
      <c r="K582" s="20"/>
      <c r="L582" s="20"/>
      <c r="M582" s="20"/>
    </row>
    <row r="583" spans="1:13" x14ac:dyDescent="0.2">
      <c r="A583" s="14"/>
      <c r="B583" s="14"/>
      <c r="C583" s="14"/>
      <c r="D583" s="32"/>
      <c r="E583" s="14"/>
      <c r="F583" s="14"/>
      <c r="G583" s="14"/>
      <c r="H583" s="14"/>
      <c r="I583" s="14"/>
      <c r="J583" s="18" t="s">
        <v>552</v>
      </c>
      <c r="K583" s="17">
        <v>1</v>
      </c>
      <c r="L583" s="19">
        <f>M529+M535+M543+M548+M553+M560+M567+M572+M578</f>
        <v>0</v>
      </c>
      <c r="M583" s="19">
        <f>ROUND(K583*L583,2)</f>
        <v>0</v>
      </c>
    </row>
    <row r="584" spans="1:13" ht="1" customHeight="1" x14ac:dyDescent="0.2">
      <c r="A584" s="20"/>
      <c r="B584" s="20"/>
      <c r="C584" s="20"/>
      <c r="D584" s="33"/>
      <c r="E584" s="20"/>
      <c r="F584" s="20"/>
      <c r="G584" s="20"/>
      <c r="H584" s="20"/>
      <c r="I584" s="20"/>
      <c r="J584" s="20"/>
      <c r="K584" s="20"/>
      <c r="L584" s="20"/>
      <c r="M584" s="20"/>
    </row>
    <row r="585" spans="1:13" x14ac:dyDescent="0.2">
      <c r="A585" s="9" t="s">
        <v>553</v>
      </c>
      <c r="B585" s="9" t="s">
        <v>14</v>
      </c>
      <c r="C585" s="9" t="s">
        <v>15</v>
      </c>
      <c r="D585" s="31" t="s">
        <v>554</v>
      </c>
      <c r="E585" s="10"/>
      <c r="F585" s="10"/>
      <c r="G585" s="10"/>
      <c r="H585" s="10"/>
      <c r="I585" s="10"/>
      <c r="J585" s="10"/>
      <c r="K585" s="11">
        <f>K633</f>
        <v>1</v>
      </c>
      <c r="L585" s="11">
        <f>L633</f>
        <v>0</v>
      </c>
      <c r="M585" s="11">
        <f>M633</f>
        <v>0</v>
      </c>
    </row>
    <row r="586" spans="1:13" x14ac:dyDescent="0.2">
      <c r="A586" s="13" t="s">
        <v>555</v>
      </c>
      <c r="B586" s="13" t="s">
        <v>20</v>
      </c>
      <c r="C586" s="13" t="s">
        <v>165</v>
      </c>
      <c r="D586" s="21" t="s">
        <v>556</v>
      </c>
      <c r="E586" s="14"/>
      <c r="F586" s="14"/>
      <c r="G586" s="14"/>
      <c r="H586" s="14"/>
      <c r="I586" s="14"/>
      <c r="J586" s="14"/>
      <c r="K586" s="15">
        <f>K594</f>
        <v>1566.64</v>
      </c>
      <c r="L586" s="15">
        <f>L594</f>
        <v>0</v>
      </c>
      <c r="M586" s="15">
        <f>M594</f>
        <v>0</v>
      </c>
    </row>
    <row r="587" spans="1:13" ht="295" x14ac:dyDescent="0.2">
      <c r="A587" s="14"/>
      <c r="B587" s="14"/>
      <c r="C587" s="14"/>
      <c r="D587" s="21" t="s">
        <v>557</v>
      </c>
      <c r="E587" s="14"/>
      <c r="F587" s="14"/>
      <c r="G587" s="14"/>
      <c r="H587" s="14"/>
      <c r="I587" s="14"/>
      <c r="J587" s="14"/>
      <c r="K587" s="14"/>
      <c r="L587" s="14"/>
      <c r="M587" s="14"/>
    </row>
    <row r="588" spans="1:13" x14ac:dyDescent="0.2">
      <c r="A588" s="14"/>
      <c r="B588" s="14"/>
      <c r="C588" s="14"/>
      <c r="D588" s="32"/>
      <c r="E588" s="13" t="s">
        <v>301</v>
      </c>
      <c r="F588" s="16">
        <v>1</v>
      </c>
      <c r="G588" s="17">
        <v>188.32</v>
      </c>
      <c r="H588" s="17">
        <v>0</v>
      </c>
      <c r="I588" s="17">
        <v>0</v>
      </c>
      <c r="J588" s="15">
        <f t="shared" ref="J588:J593" si="3">OR(F588&lt;&gt;0,G588&lt;&gt;0,H588&lt;&gt;0,I588&lt;&gt;0)*(F588 + (F588 = 0))*(G588 + (G588 = 0))*(H588 + (H588 = 0))*(I588 + (I588 = 0))</f>
        <v>188.32</v>
      </c>
      <c r="K588" s="14"/>
      <c r="L588" s="14"/>
      <c r="M588" s="14"/>
    </row>
    <row r="589" spans="1:13" x14ac:dyDescent="0.2">
      <c r="A589" s="14"/>
      <c r="B589" s="14"/>
      <c r="C589" s="14"/>
      <c r="D589" s="32"/>
      <c r="E589" s="13" t="s">
        <v>301</v>
      </c>
      <c r="F589" s="16">
        <v>1</v>
      </c>
      <c r="G589" s="17">
        <v>188.32</v>
      </c>
      <c r="H589" s="17">
        <v>0</v>
      </c>
      <c r="I589" s="17">
        <v>0</v>
      </c>
      <c r="J589" s="15">
        <f t="shared" si="3"/>
        <v>188.32</v>
      </c>
      <c r="K589" s="14"/>
      <c r="L589" s="14"/>
      <c r="M589" s="14"/>
    </row>
    <row r="590" spans="1:13" x14ac:dyDescent="0.2">
      <c r="A590" s="14"/>
      <c r="B590" s="14"/>
      <c r="C590" s="14"/>
      <c r="D590" s="32"/>
      <c r="E590" s="13" t="s">
        <v>236</v>
      </c>
      <c r="F590" s="16">
        <v>1</v>
      </c>
      <c r="G590" s="17">
        <v>178.61</v>
      </c>
      <c r="H590" s="17">
        <v>0</v>
      </c>
      <c r="I590" s="17">
        <v>0</v>
      </c>
      <c r="J590" s="15">
        <f t="shared" si="3"/>
        <v>178.61</v>
      </c>
      <c r="K590" s="14"/>
      <c r="L590" s="14"/>
      <c r="M590" s="14"/>
    </row>
    <row r="591" spans="1:13" x14ac:dyDescent="0.2">
      <c r="A591" s="14"/>
      <c r="B591" s="14"/>
      <c r="C591" s="14"/>
      <c r="D591" s="32"/>
      <c r="E591" s="13" t="s">
        <v>479</v>
      </c>
      <c r="F591" s="16">
        <v>1</v>
      </c>
      <c r="G591" s="17">
        <v>4</v>
      </c>
      <c r="H591" s="17">
        <v>4</v>
      </c>
      <c r="I591" s="17">
        <v>0</v>
      </c>
      <c r="J591" s="15">
        <f t="shared" si="3"/>
        <v>16</v>
      </c>
      <c r="K591" s="14"/>
      <c r="L591" s="14"/>
      <c r="M591" s="14"/>
    </row>
    <row r="592" spans="1:13" x14ac:dyDescent="0.2">
      <c r="A592" s="14"/>
      <c r="B592" s="14"/>
      <c r="C592" s="14"/>
      <c r="D592" s="32"/>
      <c r="E592" s="13" t="s">
        <v>558</v>
      </c>
      <c r="F592" s="16">
        <v>1</v>
      </c>
      <c r="G592" s="17">
        <v>494.82</v>
      </c>
      <c r="H592" s="17">
        <v>0</v>
      </c>
      <c r="I592" s="17">
        <v>0</v>
      </c>
      <c r="J592" s="15">
        <f t="shared" si="3"/>
        <v>494.82</v>
      </c>
      <c r="K592" s="14"/>
      <c r="L592" s="14"/>
      <c r="M592" s="14"/>
    </row>
    <row r="593" spans="1:13" x14ac:dyDescent="0.2">
      <c r="A593" s="14"/>
      <c r="B593" s="14"/>
      <c r="C593" s="14"/>
      <c r="D593" s="32"/>
      <c r="E593" s="13" t="s">
        <v>559</v>
      </c>
      <c r="F593" s="16">
        <v>1</v>
      </c>
      <c r="G593" s="17">
        <v>500.57</v>
      </c>
      <c r="H593" s="17">
        <v>0</v>
      </c>
      <c r="I593" s="17">
        <v>0</v>
      </c>
      <c r="J593" s="15">
        <f t="shared" si="3"/>
        <v>500.57</v>
      </c>
      <c r="K593" s="14"/>
      <c r="L593" s="14"/>
      <c r="M593" s="14"/>
    </row>
    <row r="594" spans="1:13" x14ac:dyDescent="0.2">
      <c r="A594" s="14"/>
      <c r="B594" s="14"/>
      <c r="C594" s="14"/>
      <c r="D594" s="32"/>
      <c r="E594" s="14"/>
      <c r="F594" s="14"/>
      <c r="G594" s="14"/>
      <c r="H594" s="14"/>
      <c r="I594" s="14"/>
      <c r="J594" s="18" t="s">
        <v>560</v>
      </c>
      <c r="K594" s="19">
        <f>SUM(J588:J593)</f>
        <v>1566.64</v>
      </c>
      <c r="L594" s="17">
        <v>0</v>
      </c>
      <c r="M594" s="19">
        <f>ROUND(K594*L594,2)</f>
        <v>0</v>
      </c>
    </row>
    <row r="595" spans="1:13" ht="1" customHeight="1" x14ac:dyDescent="0.2">
      <c r="A595" s="20"/>
      <c r="B595" s="20"/>
      <c r="C595" s="20"/>
      <c r="D595" s="33"/>
      <c r="E595" s="20"/>
      <c r="F595" s="20"/>
      <c r="G595" s="20"/>
      <c r="H595" s="20"/>
      <c r="I595" s="20"/>
      <c r="J595" s="20"/>
      <c r="K595" s="20"/>
      <c r="L595" s="20"/>
      <c r="M595" s="20"/>
    </row>
    <row r="596" spans="1:13" x14ac:dyDescent="0.2">
      <c r="A596" s="13" t="s">
        <v>542</v>
      </c>
      <c r="B596" s="13" t="s">
        <v>20</v>
      </c>
      <c r="C596" s="13" t="s">
        <v>165</v>
      </c>
      <c r="D596" s="21" t="s">
        <v>543</v>
      </c>
      <c r="E596" s="14"/>
      <c r="F596" s="14"/>
      <c r="G596" s="14"/>
      <c r="H596" s="14"/>
      <c r="I596" s="14"/>
      <c r="J596" s="14"/>
      <c r="K596" s="15">
        <f>K600</f>
        <v>1612.5</v>
      </c>
      <c r="L596" s="15">
        <f>L600</f>
        <v>0</v>
      </c>
      <c r="M596" s="15">
        <f>M600</f>
        <v>0</v>
      </c>
    </row>
    <row r="597" spans="1:13" ht="216" x14ac:dyDescent="0.2">
      <c r="A597" s="14"/>
      <c r="B597" s="14"/>
      <c r="C597" s="14"/>
      <c r="D597" s="21" t="s">
        <v>544</v>
      </c>
      <c r="E597" s="14"/>
      <c r="F597" s="14"/>
      <c r="G597" s="14"/>
      <c r="H597" s="14"/>
      <c r="I597" s="14"/>
      <c r="J597" s="14"/>
      <c r="K597" s="14"/>
      <c r="L597" s="14"/>
      <c r="M597" s="14"/>
    </row>
    <row r="598" spans="1:13" x14ac:dyDescent="0.2">
      <c r="A598" s="14"/>
      <c r="B598" s="14"/>
      <c r="C598" s="14"/>
      <c r="D598" s="32"/>
      <c r="E598" s="13" t="s">
        <v>561</v>
      </c>
      <c r="F598" s="16">
        <v>1</v>
      </c>
      <c r="G598" s="17">
        <v>1435.59</v>
      </c>
      <c r="H598" s="17">
        <v>0</v>
      </c>
      <c r="I598" s="17">
        <v>0</v>
      </c>
      <c r="J598" s="15">
        <f>OR(F598&lt;&gt;0,G598&lt;&gt;0,H598&lt;&gt;0,I598&lt;&gt;0)*(F598 + (F598 = 0))*(G598 + (G598 = 0))*(H598 + (H598 = 0))*(I598 + (I598 = 0))</f>
        <v>1435.59</v>
      </c>
      <c r="K598" s="14"/>
      <c r="L598" s="14"/>
      <c r="M598" s="14"/>
    </row>
    <row r="599" spans="1:13" x14ac:dyDescent="0.2">
      <c r="A599" s="14"/>
      <c r="B599" s="14"/>
      <c r="C599" s="14"/>
      <c r="D599" s="32"/>
      <c r="E599" s="13" t="s">
        <v>562</v>
      </c>
      <c r="F599" s="16">
        <v>1</v>
      </c>
      <c r="G599" s="17">
        <v>176.91</v>
      </c>
      <c r="H599" s="17">
        <v>0</v>
      </c>
      <c r="I599" s="17">
        <v>0</v>
      </c>
      <c r="J599" s="15">
        <f>OR(F599&lt;&gt;0,G599&lt;&gt;0,H599&lt;&gt;0,I599&lt;&gt;0)*(F599 + (F599 = 0))*(G599 + (G599 = 0))*(H599 + (H599 = 0))*(I599 + (I599 = 0))</f>
        <v>176.91</v>
      </c>
      <c r="K599" s="14"/>
      <c r="L599" s="14"/>
      <c r="M599" s="14"/>
    </row>
    <row r="600" spans="1:13" x14ac:dyDescent="0.2">
      <c r="A600" s="14"/>
      <c r="B600" s="14"/>
      <c r="C600" s="14"/>
      <c r="D600" s="32"/>
      <c r="E600" s="14"/>
      <c r="F600" s="14"/>
      <c r="G600" s="14"/>
      <c r="H600" s="14"/>
      <c r="I600" s="14"/>
      <c r="J600" s="18" t="s">
        <v>546</v>
      </c>
      <c r="K600" s="19">
        <f>SUM(J598:J599)</f>
        <v>1612.5</v>
      </c>
      <c r="L600" s="17">
        <v>0</v>
      </c>
      <c r="M600" s="19">
        <f>ROUND(K600*L600,2)</f>
        <v>0</v>
      </c>
    </row>
    <row r="601" spans="1:13" ht="1" customHeight="1" x14ac:dyDescent="0.2">
      <c r="A601" s="20"/>
      <c r="B601" s="20"/>
      <c r="C601" s="20"/>
      <c r="D601" s="33"/>
      <c r="E601" s="20"/>
      <c r="F601" s="20"/>
      <c r="G601" s="20"/>
      <c r="H601" s="20"/>
      <c r="I601" s="20"/>
      <c r="J601" s="20"/>
      <c r="K601" s="20"/>
      <c r="L601" s="20"/>
      <c r="M601" s="20"/>
    </row>
    <row r="602" spans="1:13" ht="24" x14ac:dyDescent="0.2">
      <c r="A602" s="12" t="s">
        <v>563</v>
      </c>
      <c r="B602" s="13" t="s">
        <v>20</v>
      </c>
      <c r="C602" s="13" t="s">
        <v>165</v>
      </c>
      <c r="D602" s="21" t="s">
        <v>564</v>
      </c>
      <c r="E602" s="14"/>
      <c r="F602" s="14"/>
      <c r="G602" s="14"/>
      <c r="H602" s="14"/>
      <c r="I602" s="14"/>
      <c r="J602" s="14"/>
      <c r="K602" s="15">
        <f>K607</f>
        <v>38.22</v>
      </c>
      <c r="L602" s="15">
        <f>L607</f>
        <v>0</v>
      </c>
      <c r="M602" s="15">
        <f>M607</f>
        <v>0</v>
      </c>
    </row>
    <row r="603" spans="1:13" ht="204" x14ac:dyDescent="0.2">
      <c r="A603" s="14"/>
      <c r="B603" s="14"/>
      <c r="C603" s="14"/>
      <c r="D603" s="21" t="s">
        <v>565</v>
      </c>
      <c r="E603" s="14"/>
      <c r="F603" s="14"/>
      <c r="G603" s="14"/>
      <c r="H603" s="14"/>
      <c r="I603" s="14"/>
      <c r="J603" s="14"/>
      <c r="K603" s="14"/>
      <c r="L603" s="14"/>
      <c r="M603" s="14"/>
    </row>
    <row r="604" spans="1:13" x14ac:dyDescent="0.2">
      <c r="A604" s="14"/>
      <c r="B604" s="14"/>
      <c r="C604" s="14"/>
      <c r="D604" s="32"/>
      <c r="E604" s="13" t="s">
        <v>477</v>
      </c>
      <c r="F604" s="16">
        <v>1</v>
      </c>
      <c r="G604" s="17">
        <v>10.5</v>
      </c>
      <c r="H604" s="17">
        <v>0</v>
      </c>
      <c r="I604" s="17">
        <v>0</v>
      </c>
      <c r="J604" s="15">
        <f>OR(F604&lt;&gt;0,G604&lt;&gt;0,H604&lt;&gt;0,I604&lt;&gt;0)*(F604 + (F604 = 0))*(G604 + (G604 = 0))*(H604 + (H604 = 0))*(I604 + (I604 = 0))</f>
        <v>10.5</v>
      </c>
      <c r="K604" s="14"/>
      <c r="L604" s="14"/>
      <c r="M604" s="14"/>
    </row>
    <row r="605" spans="1:13" x14ac:dyDescent="0.2">
      <c r="A605" s="14"/>
      <c r="B605" s="14"/>
      <c r="C605" s="14"/>
      <c r="D605" s="32"/>
      <c r="E605" s="13" t="s">
        <v>566</v>
      </c>
      <c r="F605" s="16">
        <v>1</v>
      </c>
      <c r="G605" s="17">
        <v>17.489999999999998</v>
      </c>
      <c r="H605" s="17">
        <v>0</v>
      </c>
      <c r="I605" s="17">
        <v>0</v>
      </c>
      <c r="J605" s="15">
        <f>OR(F605&lt;&gt;0,G605&lt;&gt;0,H605&lt;&gt;0,I605&lt;&gt;0)*(F605 + (F605 = 0))*(G605 + (G605 = 0))*(H605 + (H605 = 0))*(I605 + (I605 = 0))</f>
        <v>17.489999999999998</v>
      </c>
      <c r="K605" s="14"/>
      <c r="L605" s="14"/>
      <c r="M605" s="14"/>
    </row>
    <row r="606" spans="1:13" x14ac:dyDescent="0.2">
      <c r="A606" s="14"/>
      <c r="B606" s="14"/>
      <c r="C606" s="14"/>
      <c r="D606" s="32"/>
      <c r="E606" s="13" t="s">
        <v>567</v>
      </c>
      <c r="F606" s="16">
        <v>1</v>
      </c>
      <c r="G606" s="17">
        <v>10.23</v>
      </c>
      <c r="H606" s="17">
        <v>0</v>
      </c>
      <c r="I606" s="17">
        <v>0</v>
      </c>
      <c r="J606" s="15">
        <f>OR(F606&lt;&gt;0,G606&lt;&gt;0,H606&lt;&gt;0,I606&lt;&gt;0)*(F606 + (F606 = 0))*(G606 + (G606 = 0))*(H606 + (H606 = 0))*(I606 + (I606 = 0))</f>
        <v>10.23</v>
      </c>
      <c r="K606" s="14"/>
      <c r="L606" s="14"/>
      <c r="M606" s="14"/>
    </row>
    <row r="607" spans="1:13" x14ac:dyDescent="0.2">
      <c r="A607" s="14"/>
      <c r="B607" s="14"/>
      <c r="C607" s="14"/>
      <c r="D607" s="32"/>
      <c r="E607" s="14"/>
      <c r="F607" s="14"/>
      <c r="G607" s="14"/>
      <c r="H607" s="14"/>
      <c r="I607" s="14"/>
      <c r="J607" s="18" t="s">
        <v>568</v>
      </c>
      <c r="K607" s="19">
        <f>SUM(J604:J606)</f>
        <v>38.22</v>
      </c>
      <c r="L607" s="17">
        <v>0</v>
      </c>
      <c r="M607" s="19">
        <f>ROUND(K607*L607,2)</f>
        <v>0</v>
      </c>
    </row>
    <row r="608" spans="1:13" ht="1" customHeight="1" x14ac:dyDescent="0.2">
      <c r="A608" s="20"/>
      <c r="B608" s="20"/>
      <c r="C608" s="20"/>
      <c r="D608" s="33"/>
      <c r="E608" s="20"/>
      <c r="F608" s="20"/>
      <c r="G608" s="20"/>
      <c r="H608" s="20"/>
      <c r="I608" s="20"/>
      <c r="J608" s="20"/>
      <c r="K608" s="20"/>
      <c r="L608" s="20"/>
      <c r="M608" s="20"/>
    </row>
    <row r="609" spans="1:13" ht="36" x14ac:dyDescent="0.2">
      <c r="A609" s="12" t="s">
        <v>569</v>
      </c>
      <c r="B609" s="13" t="s">
        <v>20</v>
      </c>
      <c r="C609" s="13" t="s">
        <v>165</v>
      </c>
      <c r="D609" s="21" t="s">
        <v>570</v>
      </c>
      <c r="E609" s="14"/>
      <c r="F609" s="14"/>
      <c r="G609" s="14"/>
      <c r="H609" s="14"/>
      <c r="I609" s="14"/>
      <c r="J609" s="14"/>
      <c r="K609" s="15">
        <f>K614</f>
        <v>38.21</v>
      </c>
      <c r="L609" s="15">
        <f>L614</f>
        <v>0</v>
      </c>
      <c r="M609" s="15">
        <f>M614</f>
        <v>0</v>
      </c>
    </row>
    <row r="610" spans="1:13" ht="168" x14ac:dyDescent="0.2">
      <c r="A610" s="14"/>
      <c r="B610" s="14"/>
      <c r="C610" s="14"/>
      <c r="D610" s="21" t="s">
        <v>571</v>
      </c>
      <c r="E610" s="14"/>
      <c r="F610" s="14"/>
      <c r="G610" s="14"/>
      <c r="H610" s="14"/>
      <c r="I610" s="14"/>
      <c r="J610" s="14"/>
      <c r="K610" s="14"/>
      <c r="L610" s="14"/>
      <c r="M610" s="14"/>
    </row>
    <row r="611" spans="1:13" x14ac:dyDescent="0.2">
      <c r="A611" s="14"/>
      <c r="B611" s="14"/>
      <c r="C611" s="14"/>
      <c r="D611" s="32"/>
      <c r="E611" s="13" t="s">
        <v>566</v>
      </c>
      <c r="F611" s="16">
        <v>1</v>
      </c>
      <c r="G611" s="17">
        <v>17.48</v>
      </c>
      <c r="H611" s="17">
        <v>0</v>
      </c>
      <c r="I611" s="17">
        <v>0</v>
      </c>
      <c r="J611" s="15">
        <f>OR(F611&lt;&gt;0,G611&lt;&gt;0,H611&lt;&gt;0,I611&lt;&gt;0)*(F611 + (F611 = 0))*(G611 + (G611 = 0))*(H611 + (H611 = 0))*(I611 + (I611 = 0))</f>
        <v>17.48</v>
      </c>
      <c r="K611" s="14"/>
      <c r="L611" s="14"/>
      <c r="M611" s="14"/>
    </row>
    <row r="612" spans="1:13" x14ac:dyDescent="0.2">
      <c r="A612" s="14"/>
      <c r="B612" s="14"/>
      <c r="C612" s="14"/>
      <c r="D612" s="32"/>
      <c r="E612" s="13" t="s">
        <v>477</v>
      </c>
      <c r="F612" s="16">
        <v>1</v>
      </c>
      <c r="G612" s="17">
        <v>10.5</v>
      </c>
      <c r="H612" s="17">
        <v>0</v>
      </c>
      <c r="I612" s="17">
        <v>0</v>
      </c>
      <c r="J612" s="15">
        <f>OR(F612&lt;&gt;0,G612&lt;&gt;0,H612&lt;&gt;0,I612&lt;&gt;0)*(F612 + (F612 = 0))*(G612 + (G612 = 0))*(H612 + (H612 = 0))*(I612 + (I612 = 0))</f>
        <v>10.5</v>
      </c>
      <c r="K612" s="14"/>
      <c r="L612" s="14"/>
      <c r="M612" s="14"/>
    </row>
    <row r="613" spans="1:13" x14ac:dyDescent="0.2">
      <c r="A613" s="14"/>
      <c r="B613" s="14"/>
      <c r="C613" s="14"/>
      <c r="D613" s="32"/>
      <c r="E613" s="13" t="s">
        <v>567</v>
      </c>
      <c r="F613" s="16">
        <v>1</v>
      </c>
      <c r="G613" s="17">
        <v>10.23</v>
      </c>
      <c r="H613" s="17">
        <v>0</v>
      </c>
      <c r="I613" s="17">
        <v>0</v>
      </c>
      <c r="J613" s="15">
        <f>OR(F613&lt;&gt;0,G613&lt;&gt;0,H613&lt;&gt;0,I613&lt;&gt;0)*(F613 + (F613 = 0))*(G613 + (G613 = 0))*(H613 + (H613 = 0))*(I613 + (I613 = 0))</f>
        <v>10.23</v>
      </c>
      <c r="K613" s="14"/>
      <c r="L613" s="14"/>
      <c r="M613" s="14"/>
    </row>
    <row r="614" spans="1:13" x14ac:dyDescent="0.2">
      <c r="A614" s="14"/>
      <c r="B614" s="14"/>
      <c r="C614" s="14"/>
      <c r="D614" s="32"/>
      <c r="E614" s="14"/>
      <c r="F614" s="14"/>
      <c r="G614" s="14"/>
      <c r="H614" s="14"/>
      <c r="I614" s="14"/>
      <c r="J614" s="18" t="s">
        <v>572</v>
      </c>
      <c r="K614" s="19">
        <f>SUM(J611:J613)</f>
        <v>38.21</v>
      </c>
      <c r="L614" s="17">
        <v>0</v>
      </c>
      <c r="M614" s="19">
        <f>ROUND(K614*L614,2)</f>
        <v>0</v>
      </c>
    </row>
    <row r="615" spans="1:13" ht="1" customHeight="1" x14ac:dyDescent="0.2">
      <c r="A615" s="20"/>
      <c r="B615" s="20"/>
      <c r="C615" s="20"/>
      <c r="D615" s="33"/>
      <c r="E615" s="20"/>
      <c r="F615" s="20"/>
      <c r="G615" s="20"/>
      <c r="H615" s="20"/>
      <c r="I615" s="20"/>
      <c r="J615" s="20"/>
      <c r="K615" s="20"/>
      <c r="L615" s="20"/>
      <c r="M615" s="20"/>
    </row>
    <row r="616" spans="1:13" x14ac:dyDescent="0.2">
      <c r="A616" s="13" t="s">
        <v>573</v>
      </c>
      <c r="B616" s="13" t="s">
        <v>20</v>
      </c>
      <c r="C616" s="13" t="s">
        <v>165</v>
      </c>
      <c r="D616" s="21" t="s">
        <v>574</v>
      </c>
      <c r="E616" s="14"/>
      <c r="F616" s="14"/>
      <c r="G616" s="14"/>
      <c r="H616" s="14"/>
      <c r="I616" s="14"/>
      <c r="J616" s="14"/>
      <c r="K616" s="15">
        <f>K619</f>
        <v>168</v>
      </c>
      <c r="L616" s="15">
        <f>L619</f>
        <v>0</v>
      </c>
      <c r="M616" s="15">
        <f>M619</f>
        <v>0</v>
      </c>
    </row>
    <row r="617" spans="1:13" ht="132" x14ac:dyDescent="0.2">
      <c r="A617" s="14"/>
      <c r="B617" s="14"/>
      <c r="C617" s="14"/>
      <c r="D617" s="21" t="s">
        <v>575</v>
      </c>
      <c r="E617" s="14"/>
      <c r="F617" s="14"/>
      <c r="G617" s="14"/>
      <c r="H617" s="14"/>
      <c r="I617" s="14"/>
      <c r="J617" s="14"/>
      <c r="K617" s="14"/>
      <c r="L617" s="14"/>
      <c r="M617" s="14"/>
    </row>
    <row r="618" spans="1:13" x14ac:dyDescent="0.2">
      <c r="A618" s="14"/>
      <c r="B618" s="14"/>
      <c r="C618" s="14"/>
      <c r="D618" s="32"/>
      <c r="E618" s="13" t="s">
        <v>576</v>
      </c>
      <c r="F618" s="16">
        <v>7</v>
      </c>
      <c r="G618" s="17">
        <v>24</v>
      </c>
      <c r="H618" s="17">
        <v>0</v>
      </c>
      <c r="I618" s="17">
        <v>0</v>
      </c>
      <c r="J618" s="15">
        <f>OR(F618&lt;&gt;0,G618&lt;&gt;0,H618&lt;&gt;0,I618&lt;&gt;0)*(F618 + (F618 = 0))*(G618 + (G618 = 0))*(H618 + (H618 = 0))*(I618 + (I618 = 0))</f>
        <v>168</v>
      </c>
      <c r="K618" s="14"/>
      <c r="L618" s="14"/>
      <c r="M618" s="14"/>
    </row>
    <row r="619" spans="1:13" x14ac:dyDescent="0.2">
      <c r="A619" s="14"/>
      <c r="B619" s="14"/>
      <c r="C619" s="14"/>
      <c r="D619" s="32"/>
      <c r="E619" s="14"/>
      <c r="F619" s="14"/>
      <c r="G619" s="14"/>
      <c r="H619" s="14"/>
      <c r="I619" s="14"/>
      <c r="J619" s="18" t="s">
        <v>577</v>
      </c>
      <c r="K619" s="19">
        <f>J618</f>
        <v>168</v>
      </c>
      <c r="L619" s="17">
        <v>0</v>
      </c>
      <c r="M619" s="19">
        <f>ROUND(K619*L619,2)</f>
        <v>0</v>
      </c>
    </row>
    <row r="620" spans="1:13" ht="1" customHeight="1" x14ac:dyDescent="0.2">
      <c r="A620" s="20"/>
      <c r="B620" s="20"/>
      <c r="C620" s="20"/>
      <c r="D620" s="33"/>
      <c r="E620" s="20"/>
      <c r="F620" s="20"/>
      <c r="G620" s="20"/>
      <c r="H620" s="20"/>
      <c r="I620" s="20"/>
      <c r="J620" s="20"/>
      <c r="K620" s="20"/>
      <c r="L620" s="20"/>
      <c r="M620" s="20"/>
    </row>
    <row r="621" spans="1:13" x14ac:dyDescent="0.2">
      <c r="A621" s="13" t="s">
        <v>578</v>
      </c>
      <c r="B621" s="13" t="s">
        <v>20</v>
      </c>
      <c r="C621" s="13" t="s">
        <v>165</v>
      </c>
      <c r="D621" s="21" t="s">
        <v>579</v>
      </c>
      <c r="E621" s="14"/>
      <c r="F621" s="14"/>
      <c r="G621" s="14"/>
      <c r="H621" s="14"/>
      <c r="I621" s="14"/>
      <c r="J621" s="14"/>
      <c r="K621" s="15">
        <f>K626</f>
        <v>1321.57</v>
      </c>
      <c r="L621" s="15">
        <f>L626</f>
        <v>0</v>
      </c>
      <c r="M621" s="15">
        <f>M626</f>
        <v>0</v>
      </c>
    </row>
    <row r="622" spans="1:13" ht="180" x14ac:dyDescent="0.2">
      <c r="A622" s="14"/>
      <c r="B622" s="14"/>
      <c r="C622" s="14"/>
      <c r="D622" s="21" t="s">
        <v>580</v>
      </c>
      <c r="E622" s="14"/>
      <c r="F622" s="14"/>
      <c r="G622" s="14"/>
      <c r="H622" s="14"/>
      <c r="I622" s="14"/>
      <c r="J622" s="14"/>
      <c r="K622" s="14"/>
      <c r="L622" s="14"/>
      <c r="M622" s="14"/>
    </row>
    <row r="623" spans="1:13" x14ac:dyDescent="0.2">
      <c r="A623" s="14"/>
      <c r="B623" s="14"/>
      <c r="C623" s="14"/>
      <c r="D623" s="32"/>
      <c r="E623" s="13" t="s">
        <v>581</v>
      </c>
      <c r="F623" s="16">
        <v>7</v>
      </c>
      <c r="G623" s="17">
        <v>24</v>
      </c>
      <c r="H623" s="17">
        <v>0</v>
      </c>
      <c r="I623" s="17">
        <v>0</v>
      </c>
      <c r="J623" s="15">
        <f>OR(F623&lt;&gt;0,G623&lt;&gt;0,H623&lt;&gt;0,I623&lt;&gt;0)*(F623 + (F623 = 0))*(G623 + (G623 = 0))*(H623 + (H623 = 0))*(I623 + (I623 = 0))</f>
        <v>168</v>
      </c>
      <c r="K623" s="14"/>
      <c r="L623" s="14"/>
      <c r="M623" s="14"/>
    </row>
    <row r="624" spans="1:13" x14ac:dyDescent="0.2">
      <c r="A624" s="14"/>
      <c r="B624" s="14"/>
      <c r="C624" s="14"/>
      <c r="D624" s="32"/>
      <c r="E624" s="13" t="s">
        <v>249</v>
      </c>
      <c r="F624" s="16">
        <v>1</v>
      </c>
      <c r="G624" s="17">
        <v>981.19</v>
      </c>
      <c r="H624" s="17">
        <v>0</v>
      </c>
      <c r="I624" s="17">
        <v>0</v>
      </c>
      <c r="J624" s="15">
        <f>OR(F624&lt;&gt;0,G624&lt;&gt;0,H624&lt;&gt;0,I624&lt;&gt;0)*(F624 + (F624 = 0))*(G624 + (G624 = 0))*(H624 + (H624 = 0))*(I624 + (I624 = 0))</f>
        <v>981.19</v>
      </c>
      <c r="K624" s="14"/>
      <c r="L624" s="14"/>
      <c r="M624" s="14"/>
    </row>
    <row r="625" spans="1:13" x14ac:dyDescent="0.2">
      <c r="A625" s="14"/>
      <c r="B625" s="14"/>
      <c r="C625" s="14"/>
      <c r="D625" s="32"/>
      <c r="E625" s="13" t="s">
        <v>582</v>
      </c>
      <c r="F625" s="16">
        <v>0.15</v>
      </c>
      <c r="G625" s="17">
        <v>1149.19</v>
      </c>
      <c r="H625" s="17">
        <v>0</v>
      </c>
      <c r="I625" s="17">
        <v>0</v>
      </c>
      <c r="J625" s="15">
        <f>OR(F625&lt;&gt;0,G625&lt;&gt;0,H625&lt;&gt;0,I625&lt;&gt;0)*(F625 + (F625 = 0))*(G625 + (G625 = 0))*(H625 + (H625 = 0))*(I625 + (I625 = 0))</f>
        <v>172.38</v>
      </c>
      <c r="K625" s="14"/>
      <c r="L625" s="14"/>
      <c r="M625" s="14"/>
    </row>
    <row r="626" spans="1:13" x14ac:dyDescent="0.2">
      <c r="A626" s="14"/>
      <c r="B626" s="14"/>
      <c r="C626" s="14"/>
      <c r="D626" s="32"/>
      <c r="E626" s="14"/>
      <c r="F626" s="14"/>
      <c r="G626" s="14"/>
      <c r="H626" s="14"/>
      <c r="I626" s="14"/>
      <c r="J626" s="18" t="s">
        <v>583</v>
      </c>
      <c r="K626" s="19">
        <f>SUM(J623:J625)</f>
        <v>1321.57</v>
      </c>
      <c r="L626" s="17">
        <v>0</v>
      </c>
      <c r="M626" s="19">
        <f>ROUND(K626*L626,2)</f>
        <v>0</v>
      </c>
    </row>
    <row r="627" spans="1:13" ht="1" customHeight="1" x14ac:dyDescent="0.2">
      <c r="A627" s="20"/>
      <c r="B627" s="20"/>
      <c r="C627" s="20"/>
      <c r="D627" s="33"/>
      <c r="E627" s="20"/>
      <c r="F627" s="20"/>
      <c r="G627" s="20"/>
      <c r="H627" s="20"/>
      <c r="I627" s="20"/>
      <c r="J627" s="20"/>
      <c r="K627" s="20"/>
      <c r="L627" s="20"/>
      <c r="M627" s="20"/>
    </row>
    <row r="628" spans="1:13" ht="24" x14ac:dyDescent="0.2">
      <c r="A628" s="12" t="s">
        <v>584</v>
      </c>
      <c r="B628" s="13" t="s">
        <v>20</v>
      </c>
      <c r="C628" s="13" t="s">
        <v>165</v>
      </c>
      <c r="D628" s="21" t="s">
        <v>585</v>
      </c>
      <c r="E628" s="14"/>
      <c r="F628" s="14"/>
      <c r="G628" s="14"/>
      <c r="H628" s="14"/>
      <c r="I628" s="14"/>
      <c r="J628" s="14"/>
      <c r="K628" s="15">
        <f>K631</f>
        <v>981.19</v>
      </c>
      <c r="L628" s="15">
        <f>L631</f>
        <v>0</v>
      </c>
      <c r="M628" s="15">
        <f>M631</f>
        <v>0</v>
      </c>
    </row>
    <row r="629" spans="1:13" ht="84" x14ac:dyDescent="0.2">
      <c r="A629" s="14"/>
      <c r="B629" s="14"/>
      <c r="C629" s="14"/>
      <c r="D629" s="21" t="s">
        <v>586</v>
      </c>
      <c r="E629" s="14"/>
      <c r="F629" s="14"/>
      <c r="G629" s="14"/>
      <c r="H629" s="14"/>
      <c r="I629" s="14"/>
      <c r="J629" s="14"/>
      <c r="K629" s="14"/>
      <c r="L629" s="14"/>
      <c r="M629" s="14"/>
    </row>
    <row r="630" spans="1:13" x14ac:dyDescent="0.2">
      <c r="A630" s="14"/>
      <c r="B630" s="14"/>
      <c r="C630" s="14"/>
      <c r="D630" s="32"/>
      <c r="E630" s="13" t="s">
        <v>249</v>
      </c>
      <c r="F630" s="16">
        <v>1</v>
      </c>
      <c r="G630" s="17">
        <v>981.19</v>
      </c>
      <c r="H630" s="17">
        <v>0</v>
      </c>
      <c r="I630" s="17">
        <v>0</v>
      </c>
      <c r="J630" s="15">
        <f>OR(F630&lt;&gt;0,G630&lt;&gt;0,H630&lt;&gt;0,I630&lt;&gt;0)*(F630 + (F630 = 0))*(G630 + (G630 = 0))*(H630 + (H630 = 0))*(I630 + (I630 = 0))</f>
        <v>981.19</v>
      </c>
      <c r="K630" s="14"/>
      <c r="L630" s="14"/>
      <c r="M630" s="14"/>
    </row>
    <row r="631" spans="1:13" x14ac:dyDescent="0.2">
      <c r="A631" s="14"/>
      <c r="B631" s="14"/>
      <c r="C631" s="14"/>
      <c r="D631" s="32"/>
      <c r="E631" s="14"/>
      <c r="F631" s="14"/>
      <c r="G631" s="14"/>
      <c r="H631" s="14"/>
      <c r="I631" s="14"/>
      <c r="J631" s="18" t="s">
        <v>587</v>
      </c>
      <c r="K631" s="19">
        <f>J630</f>
        <v>981.19</v>
      </c>
      <c r="L631" s="17">
        <v>0</v>
      </c>
      <c r="M631" s="19">
        <f>ROUND(K631*L631,2)</f>
        <v>0</v>
      </c>
    </row>
    <row r="632" spans="1:13" ht="1" customHeight="1" x14ac:dyDescent="0.2">
      <c r="A632" s="20"/>
      <c r="B632" s="20"/>
      <c r="C632" s="20"/>
      <c r="D632" s="33"/>
      <c r="E632" s="20"/>
      <c r="F632" s="20"/>
      <c r="G632" s="20"/>
      <c r="H632" s="20"/>
      <c r="I632" s="20"/>
      <c r="J632" s="20"/>
      <c r="K632" s="20"/>
      <c r="L632" s="20"/>
      <c r="M632" s="20"/>
    </row>
    <row r="633" spans="1:13" x14ac:dyDescent="0.2">
      <c r="A633" s="14"/>
      <c r="B633" s="14"/>
      <c r="C633" s="14"/>
      <c r="D633" s="32"/>
      <c r="E633" s="14"/>
      <c r="F633" s="14"/>
      <c r="G633" s="14"/>
      <c r="H633" s="14"/>
      <c r="I633" s="14"/>
      <c r="J633" s="18" t="s">
        <v>588</v>
      </c>
      <c r="K633" s="17">
        <v>1</v>
      </c>
      <c r="L633" s="19">
        <f>M586+M596+M602+M609+M616+M621+M628</f>
        <v>0</v>
      </c>
      <c r="M633" s="19">
        <f>ROUND(K633*L633,2)</f>
        <v>0</v>
      </c>
    </row>
    <row r="634" spans="1:13" ht="1" customHeight="1" x14ac:dyDescent="0.2">
      <c r="A634" s="20"/>
      <c r="B634" s="20"/>
      <c r="C634" s="20"/>
      <c r="D634" s="33"/>
      <c r="E634" s="20"/>
      <c r="F634" s="20"/>
      <c r="G634" s="20"/>
      <c r="H634" s="20"/>
      <c r="I634" s="20"/>
      <c r="J634" s="20"/>
      <c r="K634" s="20"/>
      <c r="L634" s="20"/>
      <c r="M634" s="20"/>
    </row>
    <row r="635" spans="1:13" x14ac:dyDescent="0.2">
      <c r="A635" s="9" t="s">
        <v>589</v>
      </c>
      <c r="B635" s="9" t="s">
        <v>14</v>
      </c>
      <c r="C635" s="9" t="s">
        <v>15</v>
      </c>
      <c r="D635" s="31" t="s">
        <v>590</v>
      </c>
      <c r="E635" s="10"/>
      <c r="F635" s="10"/>
      <c r="G635" s="10"/>
      <c r="H635" s="10"/>
      <c r="I635" s="10"/>
      <c r="J635" s="10"/>
      <c r="K635" s="11">
        <f>K641</f>
        <v>1</v>
      </c>
      <c r="L635" s="11">
        <f>L641</f>
        <v>0</v>
      </c>
      <c r="M635" s="11">
        <f>M641</f>
        <v>0</v>
      </c>
    </row>
    <row r="636" spans="1:13" ht="24" x14ac:dyDescent="0.2">
      <c r="A636" s="12" t="s">
        <v>591</v>
      </c>
      <c r="B636" s="13" t="s">
        <v>20</v>
      </c>
      <c r="C636" s="13" t="s">
        <v>592</v>
      </c>
      <c r="D636" s="21" t="s">
        <v>593</v>
      </c>
      <c r="E636" s="14"/>
      <c r="F636" s="14"/>
      <c r="G636" s="14"/>
      <c r="H636" s="14"/>
      <c r="I636" s="14"/>
      <c r="J636" s="14"/>
      <c r="K636" s="15">
        <f>K639</f>
        <v>168</v>
      </c>
      <c r="L636" s="15">
        <f>L639</f>
        <v>0</v>
      </c>
      <c r="M636" s="15">
        <f>M639</f>
        <v>0</v>
      </c>
    </row>
    <row r="637" spans="1:13" ht="72" x14ac:dyDescent="0.2">
      <c r="A637" s="14"/>
      <c r="B637" s="14"/>
      <c r="C637" s="14"/>
      <c r="D637" s="21" t="s">
        <v>594</v>
      </c>
      <c r="E637" s="14"/>
      <c r="F637" s="14"/>
      <c r="G637" s="14"/>
      <c r="H637" s="14"/>
      <c r="I637" s="14"/>
      <c r="J637" s="14"/>
      <c r="K637" s="14"/>
      <c r="L637" s="14"/>
      <c r="M637" s="14"/>
    </row>
    <row r="638" spans="1:13" x14ac:dyDescent="0.2">
      <c r="A638" s="14"/>
      <c r="B638" s="14"/>
      <c r="C638" s="14"/>
      <c r="D638" s="32"/>
      <c r="E638" s="13" t="s">
        <v>576</v>
      </c>
      <c r="F638" s="16">
        <v>7</v>
      </c>
      <c r="G638" s="17">
        <v>24</v>
      </c>
      <c r="H638" s="17">
        <v>0</v>
      </c>
      <c r="I638" s="17">
        <v>0</v>
      </c>
      <c r="J638" s="15">
        <f>OR(F638&lt;&gt;0,G638&lt;&gt;0,H638&lt;&gt;0,I638&lt;&gt;0)*(F638 + (F638 = 0))*(G638 + (G638 = 0))*(H638 + (H638 = 0))*(I638 + (I638 = 0))</f>
        <v>168</v>
      </c>
      <c r="K638" s="14"/>
      <c r="L638" s="14"/>
      <c r="M638" s="14"/>
    </row>
    <row r="639" spans="1:13" x14ac:dyDescent="0.2">
      <c r="A639" s="14"/>
      <c r="B639" s="14"/>
      <c r="C639" s="14"/>
      <c r="D639" s="32"/>
      <c r="E639" s="14"/>
      <c r="F639" s="14"/>
      <c r="G639" s="14"/>
      <c r="H639" s="14"/>
      <c r="I639" s="14"/>
      <c r="J639" s="18" t="s">
        <v>595</v>
      </c>
      <c r="K639" s="19">
        <f>J638</f>
        <v>168</v>
      </c>
      <c r="L639" s="17">
        <v>0</v>
      </c>
      <c r="M639" s="19">
        <f>ROUND(K639*L639,2)</f>
        <v>0</v>
      </c>
    </row>
    <row r="640" spans="1:13" ht="1" customHeight="1" x14ac:dyDescent="0.2">
      <c r="A640" s="20"/>
      <c r="B640" s="20"/>
      <c r="C640" s="20"/>
      <c r="D640" s="33"/>
      <c r="E640" s="20"/>
      <c r="F640" s="20"/>
      <c r="G640" s="20"/>
      <c r="H640" s="20"/>
      <c r="I640" s="20"/>
      <c r="J640" s="20"/>
      <c r="K640" s="20"/>
      <c r="L640" s="20"/>
      <c r="M640" s="20"/>
    </row>
    <row r="641" spans="1:13" x14ac:dyDescent="0.2">
      <c r="A641" s="14"/>
      <c r="B641" s="14"/>
      <c r="C641" s="14"/>
      <c r="D641" s="32"/>
      <c r="E641" s="14"/>
      <c r="F641" s="14"/>
      <c r="G641" s="14"/>
      <c r="H641" s="14"/>
      <c r="I641" s="14"/>
      <c r="J641" s="18" t="s">
        <v>596</v>
      </c>
      <c r="K641" s="17">
        <v>1</v>
      </c>
      <c r="L641" s="19">
        <f>M636</f>
        <v>0</v>
      </c>
      <c r="M641" s="19">
        <f>ROUND(K641*L641,2)</f>
        <v>0</v>
      </c>
    </row>
    <row r="642" spans="1:13" ht="1" customHeight="1" x14ac:dyDescent="0.2">
      <c r="A642" s="20"/>
      <c r="B642" s="20"/>
      <c r="C642" s="20"/>
      <c r="D642" s="33"/>
      <c r="E642" s="20"/>
      <c r="F642" s="20"/>
      <c r="G642" s="20"/>
      <c r="H642" s="20"/>
      <c r="I642" s="20"/>
      <c r="J642" s="20"/>
      <c r="K642" s="20"/>
      <c r="L642" s="20"/>
      <c r="M642" s="20"/>
    </row>
    <row r="643" spans="1:13" x14ac:dyDescent="0.2">
      <c r="A643" s="9" t="s">
        <v>597</v>
      </c>
      <c r="B643" s="9" t="s">
        <v>14</v>
      </c>
      <c r="C643" s="9" t="s">
        <v>15</v>
      </c>
      <c r="D643" s="31" t="s">
        <v>598</v>
      </c>
      <c r="E643" s="10"/>
      <c r="F643" s="10"/>
      <c r="G643" s="10"/>
      <c r="H643" s="10"/>
      <c r="I643" s="10"/>
      <c r="J643" s="10"/>
      <c r="K643" s="11">
        <f>K650</f>
        <v>1</v>
      </c>
      <c r="L643" s="11">
        <f>L650</f>
        <v>0</v>
      </c>
      <c r="M643" s="11">
        <f>M650</f>
        <v>0</v>
      </c>
    </row>
    <row r="644" spans="1:13" x14ac:dyDescent="0.2">
      <c r="A644" s="13" t="s">
        <v>599</v>
      </c>
      <c r="B644" s="13" t="s">
        <v>20</v>
      </c>
      <c r="C644" s="13" t="s">
        <v>48</v>
      </c>
      <c r="D644" s="21" t="s">
        <v>600</v>
      </c>
      <c r="E644" s="14"/>
      <c r="F644" s="14"/>
      <c r="G644" s="14"/>
      <c r="H644" s="14"/>
      <c r="I644" s="14"/>
      <c r="J644" s="14"/>
      <c r="K644" s="15">
        <f>K648</f>
        <v>743.4</v>
      </c>
      <c r="L644" s="15">
        <f>L648</f>
        <v>0</v>
      </c>
      <c r="M644" s="15">
        <f>M648</f>
        <v>0</v>
      </c>
    </row>
    <row r="645" spans="1:13" ht="120" x14ac:dyDescent="0.2">
      <c r="A645" s="14"/>
      <c r="B645" s="14"/>
      <c r="C645" s="14"/>
      <c r="D645" s="21" t="s">
        <v>601</v>
      </c>
      <c r="E645" s="14"/>
      <c r="F645" s="14"/>
      <c r="G645" s="14"/>
      <c r="H645" s="14"/>
      <c r="I645" s="14"/>
      <c r="J645" s="14"/>
      <c r="K645" s="14"/>
      <c r="L645" s="14"/>
      <c r="M645" s="14"/>
    </row>
    <row r="646" spans="1:13" x14ac:dyDescent="0.2">
      <c r="A646" s="14"/>
      <c r="B646" s="14"/>
      <c r="C646" s="14"/>
      <c r="D646" s="32"/>
      <c r="E646" s="13" t="s">
        <v>602</v>
      </c>
      <c r="F646" s="16">
        <v>98</v>
      </c>
      <c r="G646" s="17">
        <v>6.7</v>
      </c>
      <c r="H646" s="17">
        <v>0</v>
      </c>
      <c r="I646" s="17">
        <v>0</v>
      </c>
      <c r="J646" s="15">
        <f>OR(F646&lt;&gt;0,G646&lt;&gt;0,H646&lt;&gt;0,I646&lt;&gt;0)*(F646 + (F646 = 0))*(G646 + (G646 = 0))*(H646 + (H646 = 0))*(I646 + (I646 = 0))</f>
        <v>656.6</v>
      </c>
      <c r="K646" s="14"/>
      <c r="L646" s="14"/>
      <c r="M646" s="14"/>
    </row>
    <row r="647" spans="1:13" x14ac:dyDescent="0.2">
      <c r="A647" s="14"/>
      <c r="B647" s="14"/>
      <c r="C647" s="14"/>
      <c r="D647" s="32"/>
      <c r="E647" s="13" t="s">
        <v>603</v>
      </c>
      <c r="F647" s="16">
        <v>14</v>
      </c>
      <c r="G647" s="17">
        <v>6.2</v>
      </c>
      <c r="H647" s="17">
        <v>0</v>
      </c>
      <c r="I647" s="17">
        <v>0</v>
      </c>
      <c r="J647" s="15">
        <f>OR(F647&lt;&gt;0,G647&lt;&gt;0,H647&lt;&gt;0,I647&lt;&gt;0)*(F647 + (F647 = 0))*(G647 + (G647 = 0))*(H647 + (H647 = 0))*(I647 + (I647 = 0))</f>
        <v>86.8</v>
      </c>
      <c r="K647" s="14"/>
      <c r="L647" s="14"/>
      <c r="M647" s="14"/>
    </row>
    <row r="648" spans="1:13" x14ac:dyDescent="0.2">
      <c r="A648" s="14"/>
      <c r="B648" s="14"/>
      <c r="C648" s="14"/>
      <c r="D648" s="32"/>
      <c r="E648" s="14"/>
      <c r="F648" s="14"/>
      <c r="G648" s="14"/>
      <c r="H648" s="14"/>
      <c r="I648" s="14"/>
      <c r="J648" s="18" t="s">
        <v>604</v>
      </c>
      <c r="K648" s="19">
        <f>SUM(J646:J647)</f>
        <v>743.4</v>
      </c>
      <c r="L648" s="17">
        <v>0</v>
      </c>
      <c r="M648" s="19">
        <f>ROUND(K648*L648,2)</f>
        <v>0</v>
      </c>
    </row>
    <row r="649" spans="1:13" ht="1" customHeight="1" x14ac:dyDescent="0.2">
      <c r="A649" s="20"/>
      <c r="B649" s="20"/>
      <c r="C649" s="20"/>
      <c r="D649" s="33"/>
      <c r="E649" s="20"/>
      <c r="F649" s="20"/>
      <c r="G649" s="20"/>
      <c r="H649" s="20"/>
      <c r="I649" s="20"/>
      <c r="J649" s="20"/>
      <c r="K649" s="20"/>
      <c r="L649" s="20"/>
      <c r="M649" s="20"/>
    </row>
    <row r="650" spans="1:13" x14ac:dyDescent="0.2">
      <c r="A650" s="14"/>
      <c r="B650" s="14"/>
      <c r="C650" s="14"/>
      <c r="D650" s="32"/>
      <c r="E650" s="14"/>
      <c r="F650" s="14"/>
      <c r="G650" s="14"/>
      <c r="H650" s="14"/>
      <c r="I650" s="14"/>
      <c r="J650" s="18" t="s">
        <v>605</v>
      </c>
      <c r="K650" s="17">
        <v>1</v>
      </c>
      <c r="L650" s="19">
        <f>M644</f>
        <v>0</v>
      </c>
      <c r="M650" s="19">
        <f>ROUND(K650*L650,2)</f>
        <v>0</v>
      </c>
    </row>
    <row r="651" spans="1:13" ht="1" customHeight="1" x14ac:dyDescent="0.2">
      <c r="A651" s="20"/>
      <c r="B651" s="20"/>
      <c r="C651" s="20"/>
      <c r="D651" s="33"/>
      <c r="E651" s="20"/>
      <c r="F651" s="20"/>
      <c r="G651" s="20"/>
      <c r="H651" s="20"/>
      <c r="I651" s="20"/>
      <c r="J651" s="20"/>
      <c r="K651" s="20"/>
      <c r="L651" s="20"/>
      <c r="M651" s="20"/>
    </row>
    <row r="652" spans="1:13" x14ac:dyDescent="0.2">
      <c r="A652" s="14"/>
      <c r="B652" s="14"/>
      <c r="C652" s="14"/>
      <c r="D652" s="32"/>
      <c r="E652" s="14"/>
      <c r="F652" s="14"/>
      <c r="G652" s="14"/>
      <c r="H652" s="14"/>
      <c r="I652" s="14"/>
      <c r="J652" s="18" t="s">
        <v>606</v>
      </c>
      <c r="K652" s="22">
        <v>1</v>
      </c>
      <c r="L652" s="19">
        <f>M528+M585+M635+M643</f>
        <v>0</v>
      </c>
      <c r="M652" s="19">
        <f>ROUND(K652*L652,2)</f>
        <v>0</v>
      </c>
    </row>
    <row r="653" spans="1:13" ht="1" customHeight="1" x14ac:dyDescent="0.2">
      <c r="A653" s="20"/>
      <c r="B653" s="20"/>
      <c r="C653" s="20"/>
      <c r="D653" s="33"/>
      <c r="E653" s="20"/>
      <c r="F653" s="20"/>
      <c r="G653" s="20"/>
      <c r="H653" s="20"/>
      <c r="I653" s="20"/>
      <c r="J653" s="20"/>
      <c r="K653" s="20"/>
      <c r="L653" s="20"/>
      <c r="M653" s="20"/>
    </row>
    <row r="654" spans="1:13" x14ac:dyDescent="0.2">
      <c r="A654" s="5" t="s">
        <v>607</v>
      </c>
      <c r="B654" s="5" t="s">
        <v>14</v>
      </c>
      <c r="C654" s="5" t="s">
        <v>15</v>
      </c>
      <c r="D654" s="30" t="s">
        <v>608</v>
      </c>
      <c r="E654" s="6"/>
      <c r="F654" s="6"/>
      <c r="G654" s="6"/>
      <c r="H654" s="6"/>
      <c r="I654" s="6"/>
      <c r="J654" s="6"/>
      <c r="K654" s="7">
        <f>K677</f>
        <v>1</v>
      </c>
      <c r="L654" s="8">
        <f>L677</f>
        <v>0</v>
      </c>
      <c r="M654" s="8">
        <f>M677</f>
        <v>0</v>
      </c>
    </row>
    <row r="655" spans="1:13" x14ac:dyDescent="0.2">
      <c r="A655" s="9" t="s">
        <v>609</v>
      </c>
      <c r="B655" s="9" t="s">
        <v>14</v>
      </c>
      <c r="C655" s="9" t="s">
        <v>15</v>
      </c>
      <c r="D655" s="31" t="s">
        <v>610</v>
      </c>
      <c r="E655" s="10"/>
      <c r="F655" s="10"/>
      <c r="G655" s="10"/>
      <c r="H655" s="10"/>
      <c r="I655" s="10"/>
      <c r="J655" s="10"/>
      <c r="K655" s="11">
        <f>K675</f>
        <v>1</v>
      </c>
      <c r="L655" s="11">
        <f>L675</f>
        <v>0</v>
      </c>
      <c r="M655" s="11">
        <f>M675</f>
        <v>0</v>
      </c>
    </row>
    <row r="656" spans="1:13" ht="60" x14ac:dyDescent="0.2">
      <c r="A656" s="14"/>
      <c r="B656" s="14"/>
      <c r="C656" s="14"/>
      <c r="D656" s="21" t="s">
        <v>611</v>
      </c>
      <c r="E656" s="14"/>
      <c r="F656" s="14"/>
      <c r="G656" s="14"/>
      <c r="H656" s="14"/>
      <c r="I656" s="14"/>
      <c r="J656" s="14"/>
      <c r="K656" s="14"/>
      <c r="L656" s="14"/>
      <c r="M656" s="14"/>
    </row>
    <row r="657" spans="1:13" ht="24" x14ac:dyDescent="0.2">
      <c r="A657" s="12" t="s">
        <v>612</v>
      </c>
      <c r="B657" s="13" t="s">
        <v>20</v>
      </c>
      <c r="C657" s="13" t="s">
        <v>55</v>
      </c>
      <c r="D657" s="21" t="s">
        <v>613</v>
      </c>
      <c r="E657" s="14"/>
      <c r="F657" s="14"/>
      <c r="G657" s="14"/>
      <c r="H657" s="14"/>
      <c r="I657" s="14"/>
      <c r="J657" s="14"/>
      <c r="K657" s="15">
        <f>K661</f>
        <v>8</v>
      </c>
      <c r="L657" s="15">
        <f>L661</f>
        <v>0</v>
      </c>
      <c r="M657" s="15">
        <f>M661</f>
        <v>0</v>
      </c>
    </row>
    <row r="658" spans="1:13" ht="409.6" x14ac:dyDescent="0.2">
      <c r="A658" s="14"/>
      <c r="B658" s="14"/>
      <c r="C658" s="14"/>
      <c r="D658" s="21" t="s">
        <v>614</v>
      </c>
      <c r="E658" s="14"/>
      <c r="F658" s="14"/>
      <c r="G658" s="14"/>
      <c r="H658" s="14"/>
      <c r="I658" s="14"/>
      <c r="J658" s="14"/>
      <c r="K658" s="14"/>
      <c r="L658" s="14"/>
      <c r="M658" s="14"/>
    </row>
    <row r="659" spans="1:13" x14ac:dyDescent="0.2">
      <c r="A659" s="14"/>
      <c r="B659" s="14"/>
      <c r="C659" s="14"/>
      <c r="D659" s="32"/>
      <c r="E659" s="13" t="s">
        <v>387</v>
      </c>
      <c r="F659" s="16">
        <v>4</v>
      </c>
      <c r="G659" s="17">
        <v>0</v>
      </c>
      <c r="H659" s="17">
        <v>0</v>
      </c>
      <c r="I659" s="17">
        <v>0</v>
      </c>
      <c r="J659" s="15">
        <f>OR(F659&lt;&gt;0,G659&lt;&gt;0,H659&lt;&gt;0,I659&lt;&gt;0)*(F659 + (F659 = 0))*(G659 + (G659 = 0))*(H659 + (H659 = 0))*(I659 + (I659 = 0))</f>
        <v>4</v>
      </c>
      <c r="K659" s="14"/>
      <c r="L659" s="14"/>
      <c r="M659" s="14"/>
    </row>
    <row r="660" spans="1:13" x14ac:dyDescent="0.2">
      <c r="A660" s="14"/>
      <c r="B660" s="14"/>
      <c r="C660" s="14"/>
      <c r="D660" s="32"/>
      <c r="E660" s="13" t="s">
        <v>343</v>
      </c>
      <c r="F660" s="16">
        <v>4</v>
      </c>
      <c r="G660" s="17">
        <v>0</v>
      </c>
      <c r="H660" s="17">
        <v>0</v>
      </c>
      <c r="I660" s="17">
        <v>0</v>
      </c>
      <c r="J660" s="15">
        <f>OR(F660&lt;&gt;0,G660&lt;&gt;0,H660&lt;&gt;0,I660&lt;&gt;0)*(F660 + (F660 = 0))*(G660 + (G660 = 0))*(H660 + (H660 = 0))*(I660 + (I660 = 0))</f>
        <v>4</v>
      </c>
      <c r="K660" s="14"/>
      <c r="L660" s="14"/>
      <c r="M660" s="14"/>
    </row>
    <row r="661" spans="1:13" x14ac:dyDescent="0.2">
      <c r="A661" s="14"/>
      <c r="B661" s="14"/>
      <c r="C661" s="14"/>
      <c r="D661" s="32"/>
      <c r="E661" s="14"/>
      <c r="F661" s="14"/>
      <c r="G661" s="14"/>
      <c r="H661" s="14"/>
      <c r="I661" s="14"/>
      <c r="J661" s="18" t="s">
        <v>615</v>
      </c>
      <c r="K661" s="19">
        <f>SUM(J659:J660)</f>
        <v>8</v>
      </c>
      <c r="L661" s="17">
        <v>0</v>
      </c>
      <c r="M661" s="19">
        <f>ROUND(K661*L661,2)</f>
        <v>0</v>
      </c>
    </row>
    <row r="662" spans="1:13" ht="1" customHeight="1" x14ac:dyDescent="0.2">
      <c r="A662" s="20"/>
      <c r="B662" s="20"/>
      <c r="C662" s="20"/>
      <c r="D662" s="33"/>
      <c r="E662" s="20"/>
      <c r="F662" s="20"/>
      <c r="G662" s="20"/>
      <c r="H662" s="20"/>
      <c r="I662" s="20"/>
      <c r="J662" s="20"/>
      <c r="K662" s="20"/>
      <c r="L662" s="20"/>
      <c r="M662" s="20"/>
    </row>
    <row r="663" spans="1:13" ht="24" x14ac:dyDescent="0.2">
      <c r="A663" s="12" t="s">
        <v>616</v>
      </c>
      <c r="B663" s="13" t="s">
        <v>20</v>
      </c>
      <c r="C663" s="13" t="s">
        <v>55</v>
      </c>
      <c r="D663" s="21" t="s">
        <v>617</v>
      </c>
      <c r="E663" s="14"/>
      <c r="F663" s="14"/>
      <c r="G663" s="14"/>
      <c r="H663" s="14"/>
      <c r="I663" s="14"/>
      <c r="J663" s="14"/>
      <c r="K663" s="15">
        <f>K668</f>
        <v>8</v>
      </c>
      <c r="L663" s="15">
        <f>L668</f>
        <v>0</v>
      </c>
      <c r="M663" s="15">
        <f>M668</f>
        <v>0</v>
      </c>
    </row>
    <row r="664" spans="1:13" ht="409.6" x14ac:dyDescent="0.2">
      <c r="A664" s="14"/>
      <c r="B664" s="14"/>
      <c r="C664" s="14"/>
      <c r="D664" s="21" t="s">
        <v>618</v>
      </c>
      <c r="E664" s="14"/>
      <c r="F664" s="14"/>
      <c r="G664" s="14"/>
      <c r="H664" s="14"/>
      <c r="I664" s="14"/>
      <c r="J664" s="14"/>
      <c r="K664" s="14"/>
      <c r="L664" s="14"/>
      <c r="M664" s="14"/>
    </row>
    <row r="665" spans="1:13" x14ac:dyDescent="0.2">
      <c r="A665" s="14"/>
      <c r="B665" s="14"/>
      <c r="C665" s="14"/>
      <c r="D665" s="32"/>
      <c r="E665" s="13" t="s">
        <v>387</v>
      </c>
      <c r="F665" s="16">
        <v>2</v>
      </c>
      <c r="G665" s="17">
        <v>0</v>
      </c>
      <c r="H665" s="17">
        <v>0</v>
      </c>
      <c r="I665" s="17">
        <v>0</v>
      </c>
      <c r="J665" s="15">
        <f>OR(F665&lt;&gt;0,G665&lt;&gt;0,H665&lt;&gt;0,I665&lt;&gt;0)*(F665 + (F665 = 0))*(G665 + (G665 = 0))*(H665 + (H665 = 0))*(I665 + (I665 = 0))</f>
        <v>2</v>
      </c>
      <c r="K665" s="14"/>
      <c r="L665" s="14"/>
      <c r="M665" s="14"/>
    </row>
    <row r="666" spans="1:13" x14ac:dyDescent="0.2">
      <c r="A666" s="14"/>
      <c r="B666" s="14"/>
      <c r="C666" s="14"/>
      <c r="D666" s="32"/>
      <c r="E666" s="13" t="s">
        <v>236</v>
      </c>
      <c r="F666" s="16">
        <v>4</v>
      </c>
      <c r="G666" s="17">
        <v>0</v>
      </c>
      <c r="H666" s="17">
        <v>0</v>
      </c>
      <c r="I666" s="17">
        <v>0</v>
      </c>
      <c r="J666" s="15">
        <f>OR(F666&lt;&gt;0,G666&lt;&gt;0,H666&lt;&gt;0,I666&lt;&gt;0)*(F666 + (F666 = 0))*(G666 + (G666 = 0))*(H666 + (H666 = 0))*(I666 + (I666 = 0))</f>
        <v>4</v>
      </c>
      <c r="K666" s="14"/>
      <c r="L666" s="14"/>
      <c r="M666" s="14"/>
    </row>
    <row r="667" spans="1:13" x14ac:dyDescent="0.2">
      <c r="A667" s="14"/>
      <c r="B667" s="14"/>
      <c r="C667" s="14"/>
      <c r="D667" s="32"/>
      <c r="E667" s="13" t="s">
        <v>343</v>
      </c>
      <c r="F667" s="16">
        <v>2</v>
      </c>
      <c r="G667" s="17">
        <v>0</v>
      </c>
      <c r="H667" s="17">
        <v>0</v>
      </c>
      <c r="I667" s="17">
        <v>0</v>
      </c>
      <c r="J667" s="15">
        <f>OR(F667&lt;&gt;0,G667&lt;&gt;0,H667&lt;&gt;0,I667&lt;&gt;0)*(F667 + (F667 = 0))*(G667 + (G667 = 0))*(H667 + (H667 = 0))*(I667 + (I667 = 0))</f>
        <v>2</v>
      </c>
      <c r="K667" s="14"/>
      <c r="L667" s="14"/>
      <c r="M667" s="14"/>
    </row>
    <row r="668" spans="1:13" x14ac:dyDescent="0.2">
      <c r="A668" s="14"/>
      <c r="B668" s="14"/>
      <c r="C668" s="14"/>
      <c r="D668" s="32"/>
      <c r="E668" s="14"/>
      <c r="F668" s="14"/>
      <c r="G668" s="14"/>
      <c r="H668" s="14"/>
      <c r="I668" s="14"/>
      <c r="J668" s="18" t="s">
        <v>619</v>
      </c>
      <c r="K668" s="19">
        <f>SUM(J665:J667)</f>
        <v>8</v>
      </c>
      <c r="L668" s="17">
        <v>0</v>
      </c>
      <c r="M668" s="19">
        <f>ROUND(K668*L668,2)</f>
        <v>0</v>
      </c>
    </row>
    <row r="669" spans="1:13" ht="1" customHeight="1" x14ac:dyDescent="0.2">
      <c r="A669" s="20"/>
      <c r="B669" s="20"/>
      <c r="C669" s="20"/>
      <c r="D669" s="33"/>
      <c r="E669" s="20"/>
      <c r="F669" s="20"/>
      <c r="G669" s="20"/>
      <c r="H669" s="20"/>
      <c r="I669" s="20"/>
      <c r="J669" s="20"/>
      <c r="K669" s="20"/>
      <c r="L669" s="20"/>
      <c r="M669" s="20"/>
    </row>
    <row r="670" spans="1:13" ht="24" x14ac:dyDescent="0.2">
      <c r="A670" s="12" t="s">
        <v>620</v>
      </c>
      <c r="B670" s="13" t="s">
        <v>20</v>
      </c>
      <c r="C670" s="13" t="s">
        <v>55</v>
      </c>
      <c r="D670" s="21" t="s">
        <v>621</v>
      </c>
      <c r="E670" s="14"/>
      <c r="F670" s="14"/>
      <c r="G670" s="14"/>
      <c r="H670" s="14"/>
      <c r="I670" s="14"/>
      <c r="J670" s="14"/>
      <c r="K670" s="15">
        <f>K673</f>
        <v>2</v>
      </c>
      <c r="L670" s="15">
        <f>L673</f>
        <v>0</v>
      </c>
      <c r="M670" s="15">
        <f>M673</f>
        <v>0</v>
      </c>
    </row>
    <row r="671" spans="1:13" ht="409.6" x14ac:dyDescent="0.2">
      <c r="A671" s="14"/>
      <c r="B671" s="14"/>
      <c r="C671" s="14"/>
      <c r="D671" s="21" t="s">
        <v>622</v>
      </c>
      <c r="E671" s="14"/>
      <c r="F671" s="14"/>
      <c r="G671" s="14"/>
      <c r="H671" s="14"/>
      <c r="I671" s="14"/>
      <c r="J671" s="14"/>
      <c r="K671" s="14"/>
      <c r="L671" s="14"/>
      <c r="M671" s="14"/>
    </row>
    <row r="672" spans="1:13" x14ac:dyDescent="0.2">
      <c r="A672" s="14"/>
      <c r="B672" s="14"/>
      <c r="C672" s="14"/>
      <c r="D672" s="32"/>
      <c r="E672" s="13" t="s">
        <v>343</v>
      </c>
      <c r="F672" s="16">
        <v>2</v>
      </c>
      <c r="G672" s="17">
        <v>0</v>
      </c>
      <c r="H672" s="17">
        <v>0</v>
      </c>
      <c r="I672" s="17">
        <v>0</v>
      </c>
      <c r="J672" s="15">
        <f>OR(F672&lt;&gt;0,G672&lt;&gt;0,H672&lt;&gt;0,I672&lt;&gt;0)*(F672 + (F672 = 0))*(G672 + (G672 = 0))*(H672 + (H672 = 0))*(I672 + (I672 = 0))</f>
        <v>2</v>
      </c>
      <c r="K672" s="14"/>
      <c r="L672" s="14"/>
      <c r="M672" s="14"/>
    </row>
    <row r="673" spans="1:13" x14ac:dyDescent="0.2">
      <c r="A673" s="14"/>
      <c r="B673" s="14"/>
      <c r="C673" s="14"/>
      <c r="D673" s="32"/>
      <c r="E673" s="14"/>
      <c r="F673" s="14"/>
      <c r="G673" s="14"/>
      <c r="H673" s="14"/>
      <c r="I673" s="14"/>
      <c r="J673" s="18" t="s">
        <v>623</v>
      </c>
      <c r="K673" s="19">
        <f>J672</f>
        <v>2</v>
      </c>
      <c r="L673" s="17">
        <v>0</v>
      </c>
      <c r="M673" s="19">
        <f>ROUND(K673*L673,2)</f>
        <v>0</v>
      </c>
    </row>
    <row r="674" spans="1:13" ht="1" customHeight="1" x14ac:dyDescent="0.2">
      <c r="A674" s="20"/>
      <c r="B674" s="20"/>
      <c r="C674" s="20"/>
      <c r="D674" s="33"/>
      <c r="E674" s="20"/>
      <c r="F674" s="20"/>
      <c r="G674" s="20"/>
      <c r="H674" s="20"/>
      <c r="I674" s="20"/>
      <c r="J674" s="20"/>
      <c r="K674" s="20"/>
      <c r="L674" s="20"/>
      <c r="M674" s="20"/>
    </row>
    <row r="675" spans="1:13" x14ac:dyDescent="0.2">
      <c r="A675" s="14"/>
      <c r="B675" s="14"/>
      <c r="C675" s="14"/>
      <c r="D675" s="32"/>
      <c r="E675" s="14"/>
      <c r="F675" s="14"/>
      <c r="G675" s="14"/>
      <c r="H675" s="14"/>
      <c r="I675" s="14"/>
      <c r="J675" s="18" t="s">
        <v>624</v>
      </c>
      <c r="K675" s="17">
        <v>1</v>
      </c>
      <c r="L675" s="19">
        <f>M657+M663+M670</f>
        <v>0</v>
      </c>
      <c r="M675" s="19">
        <f>ROUND(K675*L675,2)</f>
        <v>0</v>
      </c>
    </row>
    <row r="676" spans="1:13" ht="1" customHeight="1" x14ac:dyDescent="0.2">
      <c r="A676" s="20"/>
      <c r="B676" s="20"/>
      <c r="C676" s="20"/>
      <c r="D676" s="33"/>
      <c r="E676" s="20"/>
      <c r="F676" s="20"/>
      <c r="G676" s="20"/>
      <c r="H676" s="20"/>
      <c r="I676" s="20"/>
      <c r="J676" s="20"/>
      <c r="K676" s="20"/>
      <c r="L676" s="20"/>
      <c r="M676" s="20"/>
    </row>
    <row r="677" spans="1:13" x14ac:dyDescent="0.2">
      <c r="A677" s="14"/>
      <c r="B677" s="14"/>
      <c r="C677" s="14"/>
      <c r="D677" s="32"/>
      <c r="E677" s="14"/>
      <c r="F677" s="14"/>
      <c r="G677" s="14"/>
      <c r="H677" s="14"/>
      <c r="I677" s="14"/>
      <c r="J677" s="18" t="s">
        <v>625</v>
      </c>
      <c r="K677" s="22">
        <v>1</v>
      </c>
      <c r="L677" s="19">
        <f>M655</f>
        <v>0</v>
      </c>
      <c r="M677" s="19">
        <f>ROUND(K677*L677,2)</f>
        <v>0</v>
      </c>
    </row>
    <row r="678" spans="1:13" ht="1" customHeight="1" x14ac:dyDescent="0.2">
      <c r="A678" s="20"/>
      <c r="B678" s="20"/>
      <c r="C678" s="20"/>
      <c r="D678" s="33"/>
      <c r="E678" s="20"/>
      <c r="F678" s="20"/>
      <c r="G678" s="20"/>
      <c r="H678" s="20"/>
      <c r="I678" s="20"/>
      <c r="J678" s="20"/>
      <c r="K678" s="20"/>
      <c r="L678" s="20"/>
      <c r="M678" s="20"/>
    </row>
    <row r="679" spans="1:13" x14ac:dyDescent="0.2">
      <c r="A679" s="5" t="s">
        <v>626</v>
      </c>
      <c r="B679" s="5" t="s">
        <v>14</v>
      </c>
      <c r="C679" s="5" t="s">
        <v>15</v>
      </c>
      <c r="D679" s="30" t="s">
        <v>627</v>
      </c>
      <c r="E679" s="6"/>
      <c r="F679" s="6"/>
      <c r="G679" s="6"/>
      <c r="H679" s="6"/>
      <c r="I679" s="6"/>
      <c r="J679" s="6"/>
      <c r="K679" s="7">
        <f>K719</f>
        <v>1</v>
      </c>
      <c r="L679" s="8">
        <f>L719</f>
        <v>0</v>
      </c>
      <c r="M679" s="8">
        <f>M719</f>
        <v>0</v>
      </c>
    </row>
    <row r="680" spans="1:13" x14ac:dyDescent="0.2">
      <c r="A680" s="9" t="s">
        <v>628</v>
      </c>
      <c r="B680" s="9" t="s">
        <v>14</v>
      </c>
      <c r="C680" s="9" t="s">
        <v>15</v>
      </c>
      <c r="D680" s="31" t="s">
        <v>629</v>
      </c>
      <c r="E680" s="10"/>
      <c r="F680" s="10"/>
      <c r="G680" s="10"/>
      <c r="H680" s="10"/>
      <c r="I680" s="10"/>
      <c r="J680" s="10"/>
      <c r="K680" s="11">
        <f>K686</f>
        <v>1</v>
      </c>
      <c r="L680" s="11">
        <f>L686</f>
        <v>0</v>
      </c>
      <c r="M680" s="11">
        <f>M686</f>
        <v>0</v>
      </c>
    </row>
    <row r="681" spans="1:13" ht="24" x14ac:dyDescent="0.2">
      <c r="A681" s="12" t="s">
        <v>630</v>
      </c>
      <c r="B681" s="13" t="s">
        <v>20</v>
      </c>
      <c r="C681" s="13" t="s">
        <v>55</v>
      </c>
      <c r="D681" s="21" t="s">
        <v>631</v>
      </c>
      <c r="E681" s="14"/>
      <c r="F681" s="14"/>
      <c r="G681" s="14"/>
      <c r="H681" s="14"/>
      <c r="I681" s="14"/>
      <c r="J681" s="14"/>
      <c r="K681" s="15">
        <f>K684</f>
        <v>3</v>
      </c>
      <c r="L681" s="15">
        <f>L684</f>
        <v>0</v>
      </c>
      <c r="M681" s="15">
        <f>M684</f>
        <v>0</v>
      </c>
    </row>
    <row r="682" spans="1:13" ht="84" x14ac:dyDescent="0.2">
      <c r="A682" s="14"/>
      <c r="B682" s="14"/>
      <c r="C682" s="14"/>
      <c r="D682" s="21" t="s">
        <v>632</v>
      </c>
      <c r="E682" s="14"/>
      <c r="F682" s="14"/>
      <c r="G682" s="14"/>
      <c r="H682" s="14"/>
      <c r="I682" s="14"/>
      <c r="J682" s="14"/>
      <c r="K682" s="14"/>
      <c r="L682" s="14"/>
      <c r="M682" s="14"/>
    </row>
    <row r="683" spans="1:13" x14ac:dyDescent="0.2">
      <c r="A683" s="14"/>
      <c r="B683" s="14"/>
      <c r="C683" s="14"/>
      <c r="D683" s="32"/>
      <c r="E683" s="13" t="s">
        <v>633</v>
      </c>
      <c r="F683" s="16">
        <v>3</v>
      </c>
      <c r="G683" s="17">
        <v>0</v>
      </c>
      <c r="H683" s="17">
        <v>0</v>
      </c>
      <c r="I683" s="17">
        <v>0</v>
      </c>
      <c r="J683" s="15">
        <f>OR(F683&lt;&gt;0,G683&lt;&gt;0,H683&lt;&gt;0,I683&lt;&gt;0)*(F683 + (F683 = 0))*(G683 + (G683 = 0))*(H683 + (H683 = 0))*(I683 + (I683 = 0))</f>
        <v>3</v>
      </c>
      <c r="K683" s="14"/>
      <c r="L683" s="14"/>
      <c r="M683" s="14"/>
    </row>
    <row r="684" spans="1:13" x14ac:dyDescent="0.2">
      <c r="A684" s="14"/>
      <c r="B684" s="14"/>
      <c r="C684" s="14"/>
      <c r="D684" s="32"/>
      <c r="E684" s="14"/>
      <c r="F684" s="14"/>
      <c r="G684" s="14"/>
      <c r="H684" s="14"/>
      <c r="I684" s="14"/>
      <c r="J684" s="18" t="s">
        <v>634</v>
      </c>
      <c r="K684" s="19">
        <f>J683</f>
        <v>3</v>
      </c>
      <c r="L684" s="17">
        <v>0</v>
      </c>
      <c r="M684" s="19">
        <f>ROUND(K684*L684,2)</f>
        <v>0</v>
      </c>
    </row>
    <row r="685" spans="1:13" ht="1" customHeight="1" x14ac:dyDescent="0.2">
      <c r="A685" s="20"/>
      <c r="B685" s="20"/>
      <c r="C685" s="20"/>
      <c r="D685" s="33"/>
      <c r="E685" s="20"/>
      <c r="F685" s="20"/>
      <c r="G685" s="20"/>
      <c r="H685" s="20"/>
      <c r="I685" s="20"/>
      <c r="J685" s="20"/>
      <c r="K685" s="20"/>
      <c r="L685" s="20"/>
      <c r="M685" s="20"/>
    </row>
    <row r="686" spans="1:13" x14ac:dyDescent="0.2">
      <c r="A686" s="14"/>
      <c r="B686" s="14"/>
      <c r="C686" s="14"/>
      <c r="D686" s="32"/>
      <c r="E686" s="14"/>
      <c r="F686" s="14"/>
      <c r="G686" s="14"/>
      <c r="H686" s="14"/>
      <c r="I686" s="14"/>
      <c r="J686" s="18" t="s">
        <v>635</v>
      </c>
      <c r="K686" s="17">
        <v>1</v>
      </c>
      <c r="L686" s="19">
        <f>M681</f>
        <v>0</v>
      </c>
      <c r="M686" s="19">
        <f>ROUND(K686*L686,2)</f>
        <v>0</v>
      </c>
    </row>
    <row r="687" spans="1:13" ht="1" customHeight="1" x14ac:dyDescent="0.2">
      <c r="A687" s="20"/>
      <c r="B687" s="20"/>
      <c r="C687" s="20"/>
      <c r="D687" s="33"/>
      <c r="E687" s="20"/>
      <c r="F687" s="20"/>
      <c r="G687" s="20"/>
      <c r="H687" s="20"/>
      <c r="I687" s="20"/>
      <c r="J687" s="20"/>
      <c r="K687" s="20"/>
      <c r="L687" s="20"/>
      <c r="M687" s="20"/>
    </row>
    <row r="688" spans="1:13" x14ac:dyDescent="0.2">
      <c r="A688" s="9" t="s">
        <v>636</v>
      </c>
      <c r="B688" s="9" t="s">
        <v>14</v>
      </c>
      <c r="C688" s="9" t="s">
        <v>15</v>
      </c>
      <c r="D688" s="31" t="s">
        <v>637</v>
      </c>
      <c r="E688" s="10"/>
      <c r="F688" s="10"/>
      <c r="G688" s="10"/>
      <c r="H688" s="10"/>
      <c r="I688" s="10"/>
      <c r="J688" s="10"/>
      <c r="K688" s="11">
        <f>K706</f>
        <v>1</v>
      </c>
      <c r="L688" s="11">
        <f>L706</f>
        <v>0</v>
      </c>
      <c r="M688" s="11">
        <f>M706</f>
        <v>0</v>
      </c>
    </row>
    <row r="689" spans="1:13" x14ac:dyDescent="0.2">
      <c r="A689" s="23" t="s">
        <v>638</v>
      </c>
      <c r="B689" s="23" t="s">
        <v>14</v>
      </c>
      <c r="C689" s="23" t="s">
        <v>15</v>
      </c>
      <c r="D689" s="34" t="s">
        <v>639</v>
      </c>
      <c r="E689" s="24"/>
      <c r="F689" s="24"/>
      <c r="G689" s="24"/>
      <c r="H689" s="24"/>
      <c r="I689" s="24"/>
      <c r="J689" s="24"/>
      <c r="K689" s="25">
        <f>K704</f>
        <v>1</v>
      </c>
      <c r="L689" s="25">
        <f>L704</f>
        <v>0</v>
      </c>
      <c r="M689" s="25">
        <f>M704</f>
        <v>0</v>
      </c>
    </row>
    <row r="690" spans="1:13" ht="24" x14ac:dyDescent="0.2">
      <c r="A690" s="12" t="s">
        <v>640</v>
      </c>
      <c r="B690" s="13" t="s">
        <v>20</v>
      </c>
      <c r="C690" s="13" t="s">
        <v>55</v>
      </c>
      <c r="D690" s="21" t="s">
        <v>641</v>
      </c>
      <c r="E690" s="14"/>
      <c r="F690" s="14"/>
      <c r="G690" s="14"/>
      <c r="H690" s="14"/>
      <c r="I690" s="14"/>
      <c r="J690" s="14"/>
      <c r="K690" s="15">
        <f>K695</f>
        <v>9</v>
      </c>
      <c r="L690" s="15">
        <f>L695</f>
        <v>0</v>
      </c>
      <c r="M690" s="15">
        <f>M695</f>
        <v>0</v>
      </c>
    </row>
    <row r="691" spans="1:13" ht="204" x14ac:dyDescent="0.2">
      <c r="A691" s="14"/>
      <c r="B691" s="14"/>
      <c r="C691" s="14"/>
      <c r="D691" s="21" t="s">
        <v>642</v>
      </c>
      <c r="E691" s="14"/>
      <c r="F691" s="14"/>
      <c r="G691" s="14"/>
      <c r="H691" s="14"/>
      <c r="I691" s="14"/>
      <c r="J691" s="14"/>
      <c r="K691" s="14"/>
      <c r="L691" s="14"/>
      <c r="M691" s="14"/>
    </row>
    <row r="692" spans="1:13" x14ac:dyDescent="0.2">
      <c r="A692" s="14"/>
      <c r="B692" s="14"/>
      <c r="C692" s="14"/>
      <c r="D692" s="32"/>
      <c r="E692" s="13" t="s">
        <v>643</v>
      </c>
      <c r="F692" s="16">
        <v>7</v>
      </c>
      <c r="G692" s="17">
        <v>0</v>
      </c>
      <c r="H692" s="17">
        <v>0</v>
      </c>
      <c r="I692" s="17">
        <v>0</v>
      </c>
      <c r="J692" s="15">
        <f>OR(F692&lt;&gt;0,G692&lt;&gt;0,H692&lt;&gt;0,I692&lt;&gt;0)*(F692 + (F692 = 0))*(G692 + (G692 = 0))*(H692 + (H692 = 0))*(I692 + (I692 = 0))</f>
        <v>7</v>
      </c>
      <c r="K692" s="14"/>
      <c r="L692" s="14"/>
      <c r="M692" s="14"/>
    </row>
    <row r="693" spans="1:13" x14ac:dyDescent="0.2">
      <c r="A693" s="14"/>
      <c r="B693" s="14"/>
      <c r="C693" s="14"/>
      <c r="D693" s="32"/>
      <c r="E693" s="13" t="s">
        <v>236</v>
      </c>
      <c r="F693" s="16">
        <v>1</v>
      </c>
      <c r="G693" s="17">
        <v>0</v>
      </c>
      <c r="H693" s="17">
        <v>0</v>
      </c>
      <c r="I693" s="17">
        <v>0</v>
      </c>
      <c r="J693" s="15">
        <f>OR(F693&lt;&gt;0,G693&lt;&gt;0,H693&lt;&gt;0,I693&lt;&gt;0)*(F693 + (F693 = 0))*(G693 + (G693 = 0))*(H693 + (H693 = 0))*(I693 + (I693 = 0))</f>
        <v>1</v>
      </c>
      <c r="K693" s="14"/>
      <c r="L693" s="14"/>
      <c r="M693" s="14"/>
    </row>
    <row r="694" spans="1:13" x14ac:dyDescent="0.2">
      <c r="A694" s="14"/>
      <c r="B694" s="14"/>
      <c r="C694" s="14"/>
      <c r="D694" s="32"/>
      <c r="E694" s="13" t="s">
        <v>236</v>
      </c>
      <c r="F694" s="16">
        <v>1</v>
      </c>
      <c r="G694" s="17">
        <v>0</v>
      </c>
      <c r="H694" s="17">
        <v>0</v>
      </c>
      <c r="I694" s="17">
        <v>0</v>
      </c>
      <c r="J694" s="15">
        <f>OR(F694&lt;&gt;0,G694&lt;&gt;0,H694&lt;&gt;0,I694&lt;&gt;0)*(F694 + (F694 = 0))*(G694 + (G694 = 0))*(H694 + (H694 = 0))*(I694 + (I694 = 0))</f>
        <v>1</v>
      </c>
      <c r="K694" s="14"/>
      <c r="L694" s="14"/>
      <c r="M694" s="14"/>
    </row>
    <row r="695" spans="1:13" x14ac:dyDescent="0.2">
      <c r="A695" s="14"/>
      <c r="B695" s="14"/>
      <c r="C695" s="14"/>
      <c r="D695" s="32"/>
      <c r="E695" s="14"/>
      <c r="F695" s="14"/>
      <c r="G695" s="14"/>
      <c r="H695" s="14"/>
      <c r="I695" s="14"/>
      <c r="J695" s="18" t="s">
        <v>644</v>
      </c>
      <c r="K695" s="19">
        <f>SUM(J692:J694)</f>
        <v>9</v>
      </c>
      <c r="L695" s="17">
        <v>0</v>
      </c>
      <c r="M695" s="19">
        <f>ROUND(K695*L695,2)</f>
        <v>0</v>
      </c>
    </row>
    <row r="696" spans="1:13" ht="1" customHeight="1" x14ac:dyDescent="0.2">
      <c r="A696" s="20"/>
      <c r="B696" s="20"/>
      <c r="C696" s="20"/>
      <c r="D696" s="33"/>
      <c r="E696" s="20"/>
      <c r="F696" s="20"/>
      <c r="G696" s="20"/>
      <c r="H696" s="20"/>
      <c r="I696" s="20"/>
      <c r="J696" s="20"/>
      <c r="K696" s="20"/>
      <c r="L696" s="20"/>
      <c r="M696" s="20"/>
    </row>
    <row r="697" spans="1:13" ht="24" x14ac:dyDescent="0.2">
      <c r="A697" s="12" t="s">
        <v>645</v>
      </c>
      <c r="B697" s="13" t="s">
        <v>20</v>
      </c>
      <c r="C697" s="13" t="s">
        <v>55</v>
      </c>
      <c r="D697" s="21" t="s">
        <v>646</v>
      </c>
      <c r="E697" s="14"/>
      <c r="F697" s="14"/>
      <c r="G697" s="14"/>
      <c r="H697" s="14"/>
      <c r="I697" s="14"/>
      <c r="J697" s="14"/>
      <c r="K697" s="15">
        <f>K702</f>
        <v>5</v>
      </c>
      <c r="L697" s="15">
        <f>L702</f>
        <v>0</v>
      </c>
      <c r="M697" s="15">
        <f>M702</f>
        <v>0</v>
      </c>
    </row>
    <row r="698" spans="1:13" ht="228" x14ac:dyDescent="0.2">
      <c r="A698" s="14"/>
      <c r="B698" s="14"/>
      <c r="C698" s="14"/>
      <c r="D698" s="21" t="s">
        <v>647</v>
      </c>
      <c r="E698" s="14"/>
      <c r="F698" s="14"/>
      <c r="G698" s="14"/>
      <c r="H698" s="14"/>
      <c r="I698" s="14"/>
      <c r="J698" s="14"/>
      <c r="K698" s="14"/>
      <c r="L698" s="14"/>
      <c r="M698" s="14"/>
    </row>
    <row r="699" spans="1:13" x14ac:dyDescent="0.2">
      <c r="A699" s="14"/>
      <c r="B699" s="14"/>
      <c r="C699" s="14"/>
      <c r="D699" s="32"/>
      <c r="E699" s="13" t="s">
        <v>352</v>
      </c>
      <c r="F699" s="16">
        <v>1</v>
      </c>
      <c r="G699" s="17">
        <v>0</v>
      </c>
      <c r="H699" s="17">
        <v>0</v>
      </c>
      <c r="I699" s="17">
        <v>0</v>
      </c>
      <c r="J699" s="15">
        <f>OR(F699&lt;&gt;0,G699&lt;&gt;0,H699&lt;&gt;0,I699&lt;&gt;0)*(F699 + (F699 = 0))*(G699 + (G699 = 0))*(H699 + (H699 = 0))*(I699 + (I699 = 0))</f>
        <v>1</v>
      </c>
      <c r="K699" s="14"/>
      <c r="L699" s="14"/>
      <c r="M699" s="14"/>
    </row>
    <row r="700" spans="1:13" x14ac:dyDescent="0.2">
      <c r="A700" s="14"/>
      <c r="B700" s="14"/>
      <c r="C700" s="14"/>
      <c r="D700" s="32"/>
      <c r="E700" s="13" t="s">
        <v>352</v>
      </c>
      <c r="F700" s="16">
        <v>2</v>
      </c>
      <c r="G700" s="17">
        <v>0</v>
      </c>
      <c r="H700" s="17">
        <v>0</v>
      </c>
      <c r="I700" s="17">
        <v>0</v>
      </c>
      <c r="J700" s="15">
        <f>OR(F700&lt;&gt;0,G700&lt;&gt;0,H700&lt;&gt;0,I700&lt;&gt;0)*(F700 + (F700 = 0))*(G700 + (G700 = 0))*(H700 + (H700 = 0))*(I700 + (I700 = 0))</f>
        <v>2</v>
      </c>
      <c r="K700" s="14"/>
      <c r="L700" s="14"/>
      <c r="M700" s="14"/>
    </row>
    <row r="701" spans="1:13" x14ac:dyDescent="0.2">
      <c r="A701" s="14"/>
      <c r="B701" s="14"/>
      <c r="C701" s="14"/>
      <c r="D701" s="32"/>
      <c r="E701" s="13" t="s">
        <v>352</v>
      </c>
      <c r="F701" s="16">
        <v>2</v>
      </c>
      <c r="G701" s="17">
        <v>0</v>
      </c>
      <c r="H701" s="17">
        <v>0</v>
      </c>
      <c r="I701" s="17">
        <v>0</v>
      </c>
      <c r="J701" s="15">
        <f>OR(F701&lt;&gt;0,G701&lt;&gt;0,H701&lt;&gt;0,I701&lt;&gt;0)*(F701 + (F701 = 0))*(G701 + (G701 = 0))*(H701 + (H701 = 0))*(I701 + (I701 = 0))</f>
        <v>2</v>
      </c>
      <c r="K701" s="14"/>
      <c r="L701" s="14"/>
      <c r="M701" s="14"/>
    </row>
    <row r="702" spans="1:13" x14ac:dyDescent="0.2">
      <c r="A702" s="14"/>
      <c r="B702" s="14"/>
      <c r="C702" s="14"/>
      <c r="D702" s="32"/>
      <c r="E702" s="14"/>
      <c r="F702" s="14"/>
      <c r="G702" s="14"/>
      <c r="H702" s="14"/>
      <c r="I702" s="14"/>
      <c r="J702" s="18" t="s">
        <v>648</v>
      </c>
      <c r="K702" s="19">
        <f>SUM(J699:J701)</f>
        <v>5</v>
      </c>
      <c r="L702" s="17">
        <v>0</v>
      </c>
      <c r="M702" s="19">
        <f>ROUND(K702*L702,2)</f>
        <v>0</v>
      </c>
    </row>
    <row r="703" spans="1:13" ht="1" customHeight="1" x14ac:dyDescent="0.2">
      <c r="A703" s="20"/>
      <c r="B703" s="20"/>
      <c r="C703" s="20"/>
      <c r="D703" s="33"/>
      <c r="E703" s="20"/>
      <c r="F703" s="20"/>
      <c r="G703" s="20"/>
      <c r="H703" s="20"/>
      <c r="I703" s="20"/>
      <c r="J703" s="20"/>
      <c r="K703" s="20"/>
      <c r="L703" s="20"/>
      <c r="M703" s="20"/>
    </row>
    <row r="704" spans="1:13" x14ac:dyDescent="0.2">
      <c r="A704" s="14"/>
      <c r="B704" s="14"/>
      <c r="C704" s="14"/>
      <c r="D704" s="32"/>
      <c r="E704" s="14"/>
      <c r="F704" s="14"/>
      <c r="G704" s="14"/>
      <c r="H704" s="14"/>
      <c r="I704" s="14"/>
      <c r="J704" s="18" t="s">
        <v>649</v>
      </c>
      <c r="K704" s="17">
        <v>1</v>
      </c>
      <c r="L704" s="19">
        <f>M690+M697</f>
        <v>0</v>
      </c>
      <c r="M704" s="19">
        <f>ROUND(K704*L704,2)</f>
        <v>0</v>
      </c>
    </row>
    <row r="705" spans="1:13" ht="1" customHeight="1" x14ac:dyDescent="0.2">
      <c r="A705" s="20"/>
      <c r="B705" s="20"/>
      <c r="C705" s="20"/>
      <c r="D705" s="33"/>
      <c r="E705" s="20"/>
      <c r="F705" s="20"/>
      <c r="G705" s="20"/>
      <c r="H705" s="20"/>
      <c r="I705" s="20"/>
      <c r="J705" s="20"/>
      <c r="K705" s="20"/>
      <c r="L705" s="20"/>
      <c r="M705" s="20"/>
    </row>
    <row r="706" spans="1:13" x14ac:dyDescent="0.2">
      <c r="A706" s="14"/>
      <c r="B706" s="14"/>
      <c r="C706" s="14"/>
      <c r="D706" s="32"/>
      <c r="E706" s="14"/>
      <c r="F706" s="14"/>
      <c r="G706" s="14"/>
      <c r="H706" s="14"/>
      <c r="I706" s="14"/>
      <c r="J706" s="18" t="s">
        <v>650</v>
      </c>
      <c r="K706" s="17">
        <v>1</v>
      </c>
      <c r="L706" s="19">
        <f>M689</f>
        <v>0</v>
      </c>
      <c r="M706" s="19">
        <f>ROUND(K706*L706,2)</f>
        <v>0</v>
      </c>
    </row>
    <row r="707" spans="1:13" ht="1" customHeight="1" x14ac:dyDescent="0.2">
      <c r="A707" s="20"/>
      <c r="B707" s="20"/>
      <c r="C707" s="20"/>
      <c r="D707" s="33"/>
      <c r="E707" s="20"/>
      <c r="F707" s="20"/>
      <c r="G707" s="20"/>
      <c r="H707" s="20"/>
      <c r="I707" s="20"/>
      <c r="J707" s="20"/>
      <c r="K707" s="20"/>
      <c r="L707" s="20"/>
      <c r="M707" s="20"/>
    </row>
    <row r="708" spans="1:13" x14ac:dyDescent="0.2">
      <c r="A708" s="9" t="s">
        <v>651</v>
      </c>
      <c r="B708" s="9" t="s">
        <v>14</v>
      </c>
      <c r="C708" s="9" t="s">
        <v>15</v>
      </c>
      <c r="D708" s="31" t="s">
        <v>652</v>
      </c>
      <c r="E708" s="10"/>
      <c r="F708" s="10"/>
      <c r="G708" s="10"/>
      <c r="H708" s="10"/>
      <c r="I708" s="10"/>
      <c r="J708" s="10"/>
      <c r="K708" s="11">
        <f>K717</f>
        <v>1</v>
      </c>
      <c r="L708" s="11">
        <f>L717</f>
        <v>0</v>
      </c>
      <c r="M708" s="11">
        <f>M717</f>
        <v>0</v>
      </c>
    </row>
    <row r="709" spans="1:13" x14ac:dyDescent="0.2">
      <c r="A709" s="23" t="s">
        <v>653</v>
      </c>
      <c r="B709" s="23" t="s">
        <v>14</v>
      </c>
      <c r="C709" s="23" t="s">
        <v>15</v>
      </c>
      <c r="D709" s="34" t="s">
        <v>654</v>
      </c>
      <c r="E709" s="24"/>
      <c r="F709" s="24"/>
      <c r="G709" s="24"/>
      <c r="H709" s="24"/>
      <c r="I709" s="24"/>
      <c r="J709" s="24"/>
      <c r="K709" s="25">
        <f>K715</f>
        <v>1</v>
      </c>
      <c r="L709" s="25">
        <f>L715</f>
        <v>0</v>
      </c>
      <c r="M709" s="25">
        <f>M715</f>
        <v>0</v>
      </c>
    </row>
    <row r="710" spans="1:13" ht="24" x14ac:dyDescent="0.2">
      <c r="A710" s="12" t="s">
        <v>655</v>
      </c>
      <c r="B710" s="13" t="s">
        <v>20</v>
      </c>
      <c r="C710" s="13" t="s">
        <v>55</v>
      </c>
      <c r="D710" s="21" t="s">
        <v>656</v>
      </c>
      <c r="E710" s="14"/>
      <c r="F710" s="14"/>
      <c r="G710" s="14"/>
      <c r="H710" s="14"/>
      <c r="I710" s="14"/>
      <c r="J710" s="14"/>
      <c r="K710" s="15">
        <f>K713</f>
        <v>2</v>
      </c>
      <c r="L710" s="15">
        <f>L713</f>
        <v>0</v>
      </c>
      <c r="M710" s="15">
        <f>M713</f>
        <v>0</v>
      </c>
    </row>
    <row r="711" spans="1:13" ht="84" x14ac:dyDescent="0.2">
      <c r="A711" s="14"/>
      <c r="B711" s="14"/>
      <c r="C711" s="14"/>
      <c r="D711" s="21" t="s">
        <v>657</v>
      </c>
      <c r="E711" s="14"/>
      <c r="F711" s="14"/>
      <c r="G711" s="14"/>
      <c r="H711" s="14"/>
      <c r="I711" s="14"/>
      <c r="J711" s="14"/>
      <c r="K711" s="14"/>
      <c r="L711" s="14"/>
      <c r="M711" s="14"/>
    </row>
    <row r="712" spans="1:13" x14ac:dyDescent="0.2">
      <c r="A712" s="14"/>
      <c r="B712" s="14"/>
      <c r="C712" s="14"/>
      <c r="D712" s="32"/>
      <c r="E712" s="13" t="s">
        <v>465</v>
      </c>
      <c r="F712" s="16">
        <v>2</v>
      </c>
      <c r="G712" s="17">
        <v>0</v>
      </c>
      <c r="H712" s="17">
        <v>0</v>
      </c>
      <c r="I712" s="17">
        <v>0</v>
      </c>
      <c r="J712" s="15">
        <f>OR(F712&lt;&gt;0,G712&lt;&gt;0,H712&lt;&gt;0,I712&lt;&gt;0)*(F712 + (F712 = 0))*(G712 + (G712 = 0))*(H712 + (H712 = 0))*(I712 + (I712 = 0))</f>
        <v>2</v>
      </c>
      <c r="K712" s="14"/>
      <c r="L712" s="14"/>
      <c r="M712" s="14"/>
    </row>
    <row r="713" spans="1:13" x14ac:dyDescent="0.2">
      <c r="A713" s="14"/>
      <c r="B713" s="14"/>
      <c r="C713" s="14"/>
      <c r="D713" s="32"/>
      <c r="E713" s="14"/>
      <c r="F713" s="14"/>
      <c r="G713" s="14"/>
      <c r="H713" s="14"/>
      <c r="I713" s="14"/>
      <c r="J713" s="18" t="s">
        <v>658</v>
      </c>
      <c r="K713" s="19">
        <f>J712</f>
        <v>2</v>
      </c>
      <c r="L713" s="17">
        <v>0</v>
      </c>
      <c r="M713" s="19">
        <f>ROUND(K713*L713,2)</f>
        <v>0</v>
      </c>
    </row>
    <row r="714" spans="1:13" ht="1" customHeight="1" x14ac:dyDescent="0.2">
      <c r="A714" s="20"/>
      <c r="B714" s="20"/>
      <c r="C714" s="20"/>
      <c r="D714" s="33"/>
      <c r="E714" s="20"/>
      <c r="F714" s="20"/>
      <c r="G714" s="20"/>
      <c r="H714" s="20"/>
      <c r="I714" s="20"/>
      <c r="J714" s="20"/>
      <c r="K714" s="20"/>
      <c r="L714" s="20"/>
      <c r="M714" s="20"/>
    </row>
    <row r="715" spans="1:13" x14ac:dyDescent="0.2">
      <c r="A715" s="14"/>
      <c r="B715" s="14"/>
      <c r="C715" s="14"/>
      <c r="D715" s="32"/>
      <c r="E715" s="14"/>
      <c r="F715" s="14"/>
      <c r="G715" s="14"/>
      <c r="H715" s="14"/>
      <c r="I715" s="14"/>
      <c r="J715" s="18" t="s">
        <v>659</v>
      </c>
      <c r="K715" s="17">
        <v>1</v>
      </c>
      <c r="L715" s="19">
        <f>M710</f>
        <v>0</v>
      </c>
      <c r="M715" s="19">
        <f>ROUND(K715*L715,2)</f>
        <v>0</v>
      </c>
    </row>
    <row r="716" spans="1:13" ht="1" customHeight="1" x14ac:dyDescent="0.2">
      <c r="A716" s="20"/>
      <c r="B716" s="20"/>
      <c r="C716" s="20"/>
      <c r="D716" s="33"/>
      <c r="E716" s="20"/>
      <c r="F716" s="20"/>
      <c r="G716" s="20"/>
      <c r="H716" s="20"/>
      <c r="I716" s="20"/>
      <c r="J716" s="20"/>
      <c r="K716" s="20"/>
      <c r="L716" s="20"/>
      <c r="M716" s="20"/>
    </row>
    <row r="717" spans="1:13" x14ac:dyDescent="0.2">
      <c r="A717" s="14"/>
      <c r="B717" s="14"/>
      <c r="C717" s="14"/>
      <c r="D717" s="32"/>
      <c r="E717" s="14"/>
      <c r="F717" s="14"/>
      <c r="G717" s="14"/>
      <c r="H717" s="14"/>
      <c r="I717" s="14"/>
      <c r="J717" s="18" t="s">
        <v>660</v>
      </c>
      <c r="K717" s="17">
        <v>1</v>
      </c>
      <c r="L717" s="19">
        <f>M709</f>
        <v>0</v>
      </c>
      <c r="M717" s="19">
        <f>ROUND(K717*L717,2)</f>
        <v>0</v>
      </c>
    </row>
    <row r="718" spans="1:13" ht="1" customHeight="1" x14ac:dyDescent="0.2">
      <c r="A718" s="20"/>
      <c r="B718" s="20"/>
      <c r="C718" s="20"/>
      <c r="D718" s="33"/>
      <c r="E718" s="20"/>
      <c r="F718" s="20"/>
      <c r="G718" s="20"/>
      <c r="H718" s="20"/>
      <c r="I718" s="20"/>
      <c r="J718" s="20"/>
      <c r="K718" s="20"/>
      <c r="L718" s="20"/>
      <c r="M718" s="20"/>
    </row>
    <row r="719" spans="1:13" x14ac:dyDescent="0.2">
      <c r="A719" s="14"/>
      <c r="B719" s="14"/>
      <c r="C719" s="14"/>
      <c r="D719" s="32"/>
      <c r="E719" s="14"/>
      <c r="F719" s="14"/>
      <c r="G719" s="14"/>
      <c r="H719" s="14"/>
      <c r="I719" s="14"/>
      <c r="J719" s="18" t="s">
        <v>661</v>
      </c>
      <c r="K719" s="22">
        <v>1</v>
      </c>
      <c r="L719" s="19">
        <f>M680+M688+M708</f>
        <v>0</v>
      </c>
      <c r="M719" s="19">
        <f>ROUND(K719*L719,2)</f>
        <v>0</v>
      </c>
    </row>
    <row r="720" spans="1:13" ht="1" customHeight="1" x14ac:dyDescent="0.2">
      <c r="A720" s="20"/>
      <c r="B720" s="20"/>
      <c r="C720" s="20"/>
      <c r="D720" s="33"/>
      <c r="E720" s="20"/>
      <c r="F720" s="20"/>
      <c r="G720" s="20"/>
      <c r="H720" s="20"/>
      <c r="I720" s="20"/>
      <c r="J720" s="20"/>
      <c r="K720" s="20"/>
      <c r="L720" s="20"/>
      <c r="M720" s="20"/>
    </row>
    <row r="721" spans="1:13" x14ac:dyDescent="0.2">
      <c r="A721" s="5" t="s">
        <v>662</v>
      </c>
      <c r="B721" s="5" t="s">
        <v>14</v>
      </c>
      <c r="C721" s="5" t="s">
        <v>15</v>
      </c>
      <c r="D721" s="30" t="s">
        <v>663</v>
      </c>
      <c r="E721" s="6"/>
      <c r="F721" s="6"/>
      <c r="G721" s="6"/>
      <c r="H721" s="6"/>
      <c r="I721" s="6"/>
      <c r="J721" s="6"/>
      <c r="K721" s="7">
        <f>K775</f>
        <v>1</v>
      </c>
      <c r="L721" s="8">
        <f>L775</f>
        <v>0</v>
      </c>
      <c r="M721" s="8">
        <f>M775</f>
        <v>0</v>
      </c>
    </row>
    <row r="722" spans="1:13" x14ac:dyDescent="0.2">
      <c r="A722" s="9" t="s">
        <v>664</v>
      </c>
      <c r="B722" s="9" t="s">
        <v>14</v>
      </c>
      <c r="C722" s="9" t="s">
        <v>15</v>
      </c>
      <c r="D722" s="31" t="s">
        <v>665</v>
      </c>
      <c r="E722" s="10"/>
      <c r="F722" s="10"/>
      <c r="G722" s="10"/>
      <c r="H722" s="10"/>
      <c r="I722" s="10"/>
      <c r="J722" s="10"/>
      <c r="K722" s="11">
        <f>K744</f>
        <v>1</v>
      </c>
      <c r="L722" s="11">
        <f>L744</f>
        <v>0</v>
      </c>
      <c r="M722" s="11">
        <f>M744</f>
        <v>0</v>
      </c>
    </row>
    <row r="723" spans="1:13" ht="24" x14ac:dyDescent="0.2">
      <c r="A723" s="12" t="s">
        <v>666</v>
      </c>
      <c r="B723" s="13" t="s">
        <v>20</v>
      </c>
      <c r="C723" s="13" t="s">
        <v>21</v>
      </c>
      <c r="D723" s="21" t="s">
        <v>667</v>
      </c>
      <c r="E723" s="14"/>
      <c r="F723" s="14"/>
      <c r="G723" s="14"/>
      <c r="H723" s="14"/>
      <c r="I723" s="14"/>
      <c r="J723" s="14"/>
      <c r="K723" s="15">
        <f>K727</f>
        <v>2</v>
      </c>
      <c r="L723" s="15">
        <f>L727</f>
        <v>0</v>
      </c>
      <c r="M723" s="15">
        <f>M727</f>
        <v>0</v>
      </c>
    </row>
    <row r="724" spans="1:13" ht="168" x14ac:dyDescent="0.2">
      <c r="A724" s="14"/>
      <c r="B724" s="14"/>
      <c r="C724" s="14"/>
      <c r="D724" s="21" t="s">
        <v>668</v>
      </c>
      <c r="E724" s="14"/>
      <c r="F724" s="14"/>
      <c r="G724" s="14"/>
      <c r="H724" s="14"/>
      <c r="I724" s="14"/>
      <c r="J724" s="14"/>
      <c r="K724" s="14"/>
      <c r="L724" s="14"/>
      <c r="M724" s="14"/>
    </row>
    <row r="725" spans="1:13" x14ac:dyDescent="0.2">
      <c r="A725" s="14"/>
      <c r="B725" s="14"/>
      <c r="C725" s="14"/>
      <c r="D725" s="32"/>
      <c r="E725" s="13" t="s">
        <v>669</v>
      </c>
      <c r="F725" s="16">
        <v>1</v>
      </c>
      <c r="G725" s="17">
        <v>0</v>
      </c>
      <c r="H725" s="17">
        <v>0</v>
      </c>
      <c r="I725" s="17">
        <v>0</v>
      </c>
      <c r="J725" s="15">
        <f>OR(F725&lt;&gt;0,G725&lt;&gt;0,H725&lt;&gt;0,I725&lt;&gt;0)*(F725 + (F725 = 0))*(G725 + (G725 = 0))*(H725 + (H725 = 0))*(I725 + (I725 = 0))</f>
        <v>1</v>
      </c>
      <c r="K725" s="14"/>
      <c r="L725" s="14"/>
      <c r="M725" s="14"/>
    </row>
    <row r="726" spans="1:13" x14ac:dyDescent="0.2">
      <c r="A726" s="14"/>
      <c r="B726" s="14"/>
      <c r="C726" s="14"/>
      <c r="D726" s="32"/>
      <c r="E726" s="13" t="s">
        <v>670</v>
      </c>
      <c r="F726" s="16">
        <v>1</v>
      </c>
      <c r="G726" s="17">
        <v>0</v>
      </c>
      <c r="H726" s="17">
        <v>0</v>
      </c>
      <c r="I726" s="17">
        <v>0</v>
      </c>
      <c r="J726" s="15">
        <f>OR(F726&lt;&gt;0,G726&lt;&gt;0,H726&lt;&gt;0,I726&lt;&gt;0)*(F726 + (F726 = 0))*(G726 + (G726 = 0))*(H726 + (H726 = 0))*(I726 + (I726 = 0))</f>
        <v>1</v>
      </c>
      <c r="K726" s="14"/>
      <c r="L726" s="14"/>
      <c r="M726" s="14"/>
    </row>
    <row r="727" spans="1:13" x14ac:dyDescent="0.2">
      <c r="A727" s="14"/>
      <c r="B727" s="14"/>
      <c r="C727" s="14"/>
      <c r="D727" s="32"/>
      <c r="E727" s="14"/>
      <c r="F727" s="14"/>
      <c r="G727" s="14"/>
      <c r="H727" s="14"/>
      <c r="I727" s="14"/>
      <c r="J727" s="18" t="s">
        <v>671</v>
      </c>
      <c r="K727" s="19">
        <f>SUM(J725:J726)</f>
        <v>2</v>
      </c>
      <c r="L727" s="17">
        <v>0</v>
      </c>
      <c r="M727" s="19">
        <f>ROUND(K727*L727,2)</f>
        <v>0</v>
      </c>
    </row>
    <row r="728" spans="1:13" ht="1" customHeight="1" x14ac:dyDescent="0.2">
      <c r="A728" s="20"/>
      <c r="B728" s="20"/>
      <c r="C728" s="20"/>
      <c r="D728" s="33"/>
      <c r="E728" s="20"/>
      <c r="F728" s="20"/>
      <c r="G728" s="20"/>
      <c r="H728" s="20"/>
      <c r="I728" s="20"/>
      <c r="J728" s="20"/>
      <c r="K728" s="20"/>
      <c r="L728" s="20"/>
      <c r="M728" s="20"/>
    </row>
    <row r="729" spans="1:13" ht="24" x14ac:dyDescent="0.2">
      <c r="A729" s="12" t="s">
        <v>672</v>
      </c>
      <c r="B729" s="13" t="s">
        <v>20</v>
      </c>
      <c r="C729" s="13" t="s">
        <v>21</v>
      </c>
      <c r="D729" s="21" t="s">
        <v>673</v>
      </c>
      <c r="E729" s="14"/>
      <c r="F729" s="14"/>
      <c r="G729" s="14"/>
      <c r="H729" s="14"/>
      <c r="I729" s="14"/>
      <c r="J729" s="14"/>
      <c r="K729" s="15">
        <f>K732</f>
        <v>1</v>
      </c>
      <c r="L729" s="15">
        <f>L732</f>
        <v>0</v>
      </c>
      <c r="M729" s="15">
        <f>M732</f>
        <v>0</v>
      </c>
    </row>
    <row r="730" spans="1:13" ht="168" x14ac:dyDescent="0.2">
      <c r="A730" s="14"/>
      <c r="B730" s="14"/>
      <c r="C730" s="14"/>
      <c r="D730" s="21" t="s">
        <v>674</v>
      </c>
      <c r="E730" s="14"/>
      <c r="F730" s="14"/>
      <c r="G730" s="14"/>
      <c r="H730" s="14"/>
      <c r="I730" s="14"/>
      <c r="J730" s="14"/>
      <c r="K730" s="14"/>
      <c r="L730" s="14"/>
      <c r="M730" s="14"/>
    </row>
    <row r="731" spans="1:13" x14ac:dyDescent="0.2">
      <c r="A731" s="14"/>
      <c r="B731" s="14"/>
      <c r="C731" s="14"/>
      <c r="D731" s="32"/>
      <c r="E731" s="13" t="s">
        <v>670</v>
      </c>
      <c r="F731" s="16">
        <v>1</v>
      </c>
      <c r="G731" s="17">
        <v>0</v>
      </c>
      <c r="H731" s="17">
        <v>0</v>
      </c>
      <c r="I731" s="17">
        <v>0</v>
      </c>
      <c r="J731" s="15">
        <f>OR(F731&lt;&gt;0,G731&lt;&gt;0,H731&lt;&gt;0,I731&lt;&gt;0)*(F731 + (F731 = 0))*(G731 + (G731 = 0))*(H731 + (H731 = 0))*(I731 + (I731 = 0))</f>
        <v>1</v>
      </c>
      <c r="K731" s="14"/>
      <c r="L731" s="14"/>
      <c r="M731" s="14"/>
    </row>
    <row r="732" spans="1:13" x14ac:dyDescent="0.2">
      <c r="A732" s="14"/>
      <c r="B732" s="14"/>
      <c r="C732" s="14"/>
      <c r="D732" s="32"/>
      <c r="E732" s="14"/>
      <c r="F732" s="14"/>
      <c r="G732" s="14"/>
      <c r="H732" s="14"/>
      <c r="I732" s="14"/>
      <c r="J732" s="18" t="s">
        <v>675</v>
      </c>
      <c r="K732" s="19">
        <f>J731</f>
        <v>1</v>
      </c>
      <c r="L732" s="17">
        <v>0</v>
      </c>
      <c r="M732" s="19">
        <f>ROUND(K732*L732,2)</f>
        <v>0</v>
      </c>
    </row>
    <row r="733" spans="1:13" ht="1" customHeight="1" x14ac:dyDescent="0.2">
      <c r="A733" s="20"/>
      <c r="B733" s="20"/>
      <c r="C733" s="20"/>
      <c r="D733" s="33"/>
      <c r="E733" s="20"/>
      <c r="F733" s="20"/>
      <c r="G733" s="20"/>
      <c r="H733" s="20"/>
      <c r="I733" s="20"/>
      <c r="J733" s="20"/>
      <c r="K733" s="20"/>
      <c r="L733" s="20"/>
      <c r="M733" s="20"/>
    </row>
    <row r="734" spans="1:13" x14ac:dyDescent="0.2">
      <c r="A734" s="12" t="s">
        <v>676</v>
      </c>
      <c r="B734" s="13" t="s">
        <v>20</v>
      </c>
      <c r="C734" s="13" t="s">
        <v>48</v>
      </c>
      <c r="D734" s="21" t="s">
        <v>677</v>
      </c>
      <c r="E734" s="14"/>
      <c r="F734" s="14"/>
      <c r="G734" s="14"/>
      <c r="H734" s="14"/>
      <c r="I734" s="14"/>
      <c r="J734" s="14"/>
      <c r="K734" s="15">
        <f>K737</f>
        <v>18</v>
      </c>
      <c r="L734" s="15">
        <f>L737</f>
        <v>0</v>
      </c>
      <c r="M734" s="15">
        <f>M737</f>
        <v>0</v>
      </c>
    </row>
    <row r="735" spans="1:13" ht="156" x14ac:dyDescent="0.2">
      <c r="A735" s="14"/>
      <c r="B735" s="14"/>
      <c r="C735" s="14"/>
      <c r="D735" s="21" t="s">
        <v>678</v>
      </c>
      <c r="E735" s="14"/>
      <c r="F735" s="14"/>
      <c r="G735" s="14"/>
      <c r="H735" s="14"/>
      <c r="I735" s="14"/>
      <c r="J735" s="14"/>
      <c r="K735" s="14"/>
      <c r="L735" s="14"/>
      <c r="M735" s="14"/>
    </row>
    <row r="736" spans="1:13" x14ac:dyDescent="0.2">
      <c r="A736" s="14"/>
      <c r="B736" s="14"/>
      <c r="C736" s="14"/>
      <c r="D736" s="32"/>
      <c r="E736" s="13" t="s">
        <v>679</v>
      </c>
      <c r="F736" s="16">
        <v>18</v>
      </c>
      <c r="G736" s="17">
        <v>0</v>
      </c>
      <c r="H736" s="17">
        <v>0</v>
      </c>
      <c r="I736" s="17">
        <v>0</v>
      </c>
      <c r="J736" s="15">
        <f>OR(F736&lt;&gt;0,G736&lt;&gt;0,H736&lt;&gt;0,I736&lt;&gt;0)*(F736 + (F736 = 0))*(G736 + (G736 = 0))*(H736 + (H736 = 0))*(I736 + (I736 = 0))</f>
        <v>18</v>
      </c>
      <c r="K736" s="14"/>
      <c r="L736" s="14"/>
      <c r="M736" s="14"/>
    </row>
    <row r="737" spans="1:13" x14ac:dyDescent="0.2">
      <c r="A737" s="14"/>
      <c r="B737" s="14"/>
      <c r="C737" s="14"/>
      <c r="D737" s="32"/>
      <c r="E737" s="14"/>
      <c r="F737" s="14"/>
      <c r="G737" s="14"/>
      <c r="H737" s="14"/>
      <c r="I737" s="14"/>
      <c r="J737" s="18" t="s">
        <v>680</v>
      </c>
      <c r="K737" s="19">
        <f>J736</f>
        <v>18</v>
      </c>
      <c r="L737" s="17">
        <v>0</v>
      </c>
      <c r="M737" s="19">
        <f>ROUND(K737*L737,2)</f>
        <v>0</v>
      </c>
    </row>
    <row r="738" spans="1:13" ht="1" customHeight="1" x14ac:dyDescent="0.2">
      <c r="A738" s="20"/>
      <c r="B738" s="20"/>
      <c r="C738" s="20"/>
      <c r="D738" s="33"/>
      <c r="E738" s="20"/>
      <c r="F738" s="20"/>
      <c r="G738" s="20"/>
      <c r="H738" s="20"/>
      <c r="I738" s="20"/>
      <c r="J738" s="20"/>
      <c r="K738" s="20"/>
      <c r="L738" s="20"/>
      <c r="M738" s="20"/>
    </row>
    <row r="739" spans="1:13" ht="24" x14ac:dyDescent="0.2">
      <c r="A739" s="12" t="s">
        <v>681</v>
      </c>
      <c r="B739" s="13" t="s">
        <v>20</v>
      </c>
      <c r="C739" s="13" t="s">
        <v>21</v>
      </c>
      <c r="D739" s="21" t="s">
        <v>682</v>
      </c>
      <c r="E739" s="14"/>
      <c r="F739" s="14"/>
      <c r="G739" s="14"/>
      <c r="H739" s="14"/>
      <c r="I739" s="14"/>
      <c r="J739" s="14"/>
      <c r="K739" s="15">
        <f>K742</f>
        <v>1</v>
      </c>
      <c r="L739" s="15">
        <f>L742</f>
        <v>0</v>
      </c>
      <c r="M739" s="15">
        <f>M742</f>
        <v>0</v>
      </c>
    </row>
    <row r="740" spans="1:13" ht="168" x14ac:dyDescent="0.2">
      <c r="A740" s="14"/>
      <c r="B740" s="14"/>
      <c r="C740" s="14"/>
      <c r="D740" s="21" t="s">
        <v>683</v>
      </c>
      <c r="E740" s="14"/>
      <c r="F740" s="14"/>
      <c r="G740" s="14"/>
      <c r="H740" s="14"/>
      <c r="I740" s="14"/>
      <c r="J740" s="14"/>
      <c r="K740" s="14"/>
      <c r="L740" s="14"/>
      <c r="M740" s="14"/>
    </row>
    <row r="741" spans="1:13" x14ac:dyDescent="0.2">
      <c r="A741" s="14"/>
      <c r="B741" s="14"/>
      <c r="C741" s="14"/>
      <c r="D741" s="32"/>
      <c r="E741" s="13" t="s">
        <v>670</v>
      </c>
      <c r="F741" s="16">
        <v>1</v>
      </c>
      <c r="G741" s="17">
        <v>0</v>
      </c>
      <c r="H741" s="17">
        <v>0</v>
      </c>
      <c r="I741" s="17">
        <v>0</v>
      </c>
      <c r="J741" s="15">
        <f>OR(F741&lt;&gt;0,G741&lt;&gt;0,H741&lt;&gt;0,I741&lt;&gt;0)*(F741 + (F741 = 0))*(G741 + (G741 = 0))*(H741 + (H741 = 0))*(I741 + (I741 = 0))</f>
        <v>1</v>
      </c>
      <c r="K741" s="14"/>
      <c r="L741" s="14"/>
      <c r="M741" s="14"/>
    </row>
    <row r="742" spans="1:13" x14ac:dyDescent="0.2">
      <c r="A742" s="14"/>
      <c r="B742" s="14"/>
      <c r="C742" s="14"/>
      <c r="D742" s="32"/>
      <c r="E742" s="14"/>
      <c r="F742" s="14"/>
      <c r="G742" s="14"/>
      <c r="H742" s="14"/>
      <c r="I742" s="14"/>
      <c r="J742" s="18" t="s">
        <v>684</v>
      </c>
      <c r="K742" s="19">
        <f>J741</f>
        <v>1</v>
      </c>
      <c r="L742" s="17">
        <v>0</v>
      </c>
      <c r="M742" s="19">
        <f>ROUND(K742*L742,2)</f>
        <v>0</v>
      </c>
    </row>
    <row r="743" spans="1:13" ht="1" customHeight="1" x14ac:dyDescent="0.2">
      <c r="A743" s="20"/>
      <c r="B743" s="20"/>
      <c r="C743" s="20"/>
      <c r="D743" s="33"/>
      <c r="E743" s="20"/>
      <c r="F743" s="20"/>
      <c r="G743" s="20"/>
      <c r="H743" s="20"/>
      <c r="I743" s="20"/>
      <c r="J743" s="20"/>
      <c r="K743" s="20"/>
      <c r="L743" s="20"/>
      <c r="M743" s="20"/>
    </row>
    <row r="744" spans="1:13" x14ac:dyDescent="0.2">
      <c r="A744" s="14"/>
      <c r="B744" s="14"/>
      <c r="C744" s="14"/>
      <c r="D744" s="32"/>
      <c r="E744" s="14"/>
      <c r="F744" s="14"/>
      <c r="G744" s="14"/>
      <c r="H744" s="14"/>
      <c r="I744" s="14"/>
      <c r="J744" s="18" t="s">
        <v>685</v>
      </c>
      <c r="K744" s="17">
        <v>1</v>
      </c>
      <c r="L744" s="19">
        <f>M723+M729+M734+M739</f>
        <v>0</v>
      </c>
      <c r="M744" s="19">
        <f>ROUND(K744*L744,2)</f>
        <v>0</v>
      </c>
    </row>
    <row r="745" spans="1:13" ht="1" customHeight="1" x14ac:dyDescent="0.2">
      <c r="A745" s="20"/>
      <c r="B745" s="20"/>
      <c r="C745" s="20"/>
      <c r="D745" s="33"/>
      <c r="E745" s="20"/>
      <c r="F745" s="20"/>
      <c r="G745" s="20"/>
      <c r="H745" s="20"/>
      <c r="I745" s="20"/>
      <c r="J745" s="20"/>
      <c r="K745" s="20"/>
      <c r="L745" s="20"/>
      <c r="M745" s="20"/>
    </row>
    <row r="746" spans="1:13" x14ac:dyDescent="0.2">
      <c r="A746" s="9" t="s">
        <v>686</v>
      </c>
      <c r="B746" s="9" t="s">
        <v>14</v>
      </c>
      <c r="C746" s="9" t="s">
        <v>15</v>
      </c>
      <c r="D746" s="31" t="s">
        <v>687</v>
      </c>
      <c r="E746" s="10"/>
      <c r="F746" s="10"/>
      <c r="G746" s="10"/>
      <c r="H746" s="10"/>
      <c r="I746" s="10"/>
      <c r="J746" s="10"/>
      <c r="K746" s="11">
        <f>K757</f>
        <v>1</v>
      </c>
      <c r="L746" s="11">
        <f>L757</f>
        <v>0</v>
      </c>
      <c r="M746" s="11">
        <f>M757</f>
        <v>0</v>
      </c>
    </row>
    <row r="747" spans="1:13" x14ac:dyDescent="0.2">
      <c r="A747" s="12" t="s">
        <v>688</v>
      </c>
      <c r="B747" s="13" t="s">
        <v>20</v>
      </c>
      <c r="C747" s="13" t="s">
        <v>55</v>
      </c>
      <c r="D747" s="21" t="s">
        <v>689</v>
      </c>
      <c r="E747" s="14"/>
      <c r="F747" s="14"/>
      <c r="G747" s="14"/>
      <c r="H747" s="14"/>
      <c r="I747" s="14"/>
      <c r="J747" s="14"/>
      <c r="K747" s="15">
        <f>K750</f>
        <v>1</v>
      </c>
      <c r="L747" s="15">
        <f>L750</f>
        <v>0</v>
      </c>
      <c r="M747" s="15">
        <f>M750</f>
        <v>0</v>
      </c>
    </row>
    <row r="748" spans="1:13" ht="72" x14ac:dyDescent="0.2">
      <c r="A748" s="14"/>
      <c r="B748" s="14"/>
      <c r="C748" s="14"/>
      <c r="D748" s="21" t="s">
        <v>690</v>
      </c>
      <c r="E748" s="14"/>
      <c r="F748" s="14"/>
      <c r="G748" s="14"/>
      <c r="H748" s="14"/>
      <c r="I748" s="14"/>
      <c r="J748" s="14"/>
      <c r="K748" s="14"/>
      <c r="L748" s="14"/>
      <c r="M748" s="14"/>
    </row>
    <row r="749" spans="1:13" x14ac:dyDescent="0.2">
      <c r="A749" s="14"/>
      <c r="B749" s="14"/>
      <c r="C749" s="14"/>
      <c r="D749" s="32"/>
      <c r="E749" s="13" t="s">
        <v>691</v>
      </c>
      <c r="F749" s="16">
        <v>1</v>
      </c>
      <c r="G749" s="17">
        <v>0</v>
      </c>
      <c r="H749" s="17">
        <v>0</v>
      </c>
      <c r="I749" s="17">
        <v>0</v>
      </c>
      <c r="J749" s="15">
        <f>OR(F749&lt;&gt;0,G749&lt;&gt;0,H749&lt;&gt;0,I749&lt;&gt;0)*(F749 + (F749 = 0))*(G749 + (G749 = 0))*(H749 + (H749 = 0))*(I749 + (I749 = 0))</f>
        <v>1</v>
      </c>
      <c r="K749" s="14"/>
      <c r="L749" s="14"/>
      <c r="M749" s="14"/>
    </row>
    <row r="750" spans="1:13" x14ac:dyDescent="0.2">
      <c r="A750" s="14"/>
      <c r="B750" s="14"/>
      <c r="C750" s="14"/>
      <c r="D750" s="32"/>
      <c r="E750" s="14"/>
      <c r="F750" s="14"/>
      <c r="G750" s="14"/>
      <c r="H750" s="14"/>
      <c r="I750" s="14"/>
      <c r="J750" s="18" t="s">
        <v>692</v>
      </c>
      <c r="K750" s="19">
        <f>J749</f>
        <v>1</v>
      </c>
      <c r="L750" s="17">
        <v>0</v>
      </c>
      <c r="M750" s="19">
        <f>ROUND(K750*L750,2)</f>
        <v>0</v>
      </c>
    </row>
    <row r="751" spans="1:13" ht="1" customHeight="1" x14ac:dyDescent="0.2">
      <c r="A751" s="20"/>
      <c r="B751" s="20"/>
      <c r="C751" s="20"/>
      <c r="D751" s="33"/>
      <c r="E751" s="20"/>
      <c r="F751" s="20"/>
      <c r="G751" s="20"/>
      <c r="H751" s="20"/>
      <c r="I751" s="20"/>
      <c r="J751" s="20"/>
      <c r="K751" s="20"/>
      <c r="L751" s="20"/>
      <c r="M751" s="20"/>
    </row>
    <row r="752" spans="1:13" x14ac:dyDescent="0.2">
      <c r="A752" s="12" t="s">
        <v>693</v>
      </c>
      <c r="B752" s="13" t="s">
        <v>20</v>
      </c>
      <c r="C752" s="13" t="s">
        <v>55</v>
      </c>
      <c r="D752" s="21" t="s">
        <v>694</v>
      </c>
      <c r="E752" s="14"/>
      <c r="F752" s="14"/>
      <c r="G752" s="14"/>
      <c r="H752" s="14"/>
      <c r="I752" s="14"/>
      <c r="J752" s="14"/>
      <c r="K752" s="15">
        <f>K755</f>
        <v>1</v>
      </c>
      <c r="L752" s="15">
        <f>L755</f>
        <v>0</v>
      </c>
      <c r="M752" s="15">
        <f>M755</f>
        <v>0</v>
      </c>
    </row>
    <row r="753" spans="1:13" ht="72" x14ac:dyDescent="0.2">
      <c r="A753" s="14"/>
      <c r="B753" s="14"/>
      <c r="C753" s="14"/>
      <c r="D753" s="21" t="s">
        <v>695</v>
      </c>
      <c r="E753" s="14"/>
      <c r="F753" s="14"/>
      <c r="G753" s="14"/>
      <c r="H753" s="14"/>
      <c r="I753" s="14"/>
      <c r="J753" s="14"/>
      <c r="K753" s="14"/>
      <c r="L753" s="14"/>
      <c r="M753" s="14"/>
    </row>
    <row r="754" spans="1:13" x14ac:dyDescent="0.2">
      <c r="A754" s="14"/>
      <c r="B754" s="14"/>
      <c r="C754" s="14"/>
      <c r="D754" s="32"/>
      <c r="E754" s="13" t="s">
        <v>691</v>
      </c>
      <c r="F754" s="16">
        <v>1</v>
      </c>
      <c r="G754" s="17">
        <v>0</v>
      </c>
      <c r="H754" s="17">
        <v>0</v>
      </c>
      <c r="I754" s="17">
        <v>0</v>
      </c>
      <c r="J754" s="15">
        <f>OR(F754&lt;&gt;0,G754&lt;&gt;0,H754&lt;&gt;0,I754&lt;&gt;0)*(F754 + (F754 = 0))*(G754 + (G754 = 0))*(H754 + (H754 = 0))*(I754 + (I754 = 0))</f>
        <v>1</v>
      </c>
      <c r="K754" s="14"/>
      <c r="L754" s="14"/>
      <c r="M754" s="14"/>
    </row>
    <row r="755" spans="1:13" x14ac:dyDescent="0.2">
      <c r="A755" s="14"/>
      <c r="B755" s="14"/>
      <c r="C755" s="14"/>
      <c r="D755" s="32"/>
      <c r="E755" s="14"/>
      <c r="F755" s="14"/>
      <c r="G755" s="14"/>
      <c r="H755" s="14"/>
      <c r="I755" s="14"/>
      <c r="J755" s="18" t="s">
        <v>696</v>
      </c>
      <c r="K755" s="19">
        <f>J754</f>
        <v>1</v>
      </c>
      <c r="L755" s="17">
        <v>0</v>
      </c>
      <c r="M755" s="19">
        <f>ROUND(K755*L755,2)</f>
        <v>0</v>
      </c>
    </row>
    <row r="756" spans="1:13" ht="1" customHeight="1" x14ac:dyDescent="0.2">
      <c r="A756" s="20"/>
      <c r="B756" s="20"/>
      <c r="C756" s="20"/>
      <c r="D756" s="33"/>
      <c r="E756" s="20"/>
      <c r="F756" s="20"/>
      <c r="G756" s="20"/>
      <c r="H756" s="20"/>
      <c r="I756" s="20"/>
      <c r="J756" s="20"/>
      <c r="K756" s="20"/>
      <c r="L756" s="20"/>
      <c r="M756" s="20"/>
    </row>
    <row r="757" spans="1:13" x14ac:dyDescent="0.2">
      <c r="A757" s="14"/>
      <c r="B757" s="14"/>
      <c r="C757" s="14"/>
      <c r="D757" s="32"/>
      <c r="E757" s="14"/>
      <c r="F757" s="14"/>
      <c r="G757" s="14"/>
      <c r="H757" s="14"/>
      <c r="I757" s="14"/>
      <c r="J757" s="18" t="s">
        <v>697</v>
      </c>
      <c r="K757" s="17">
        <v>1</v>
      </c>
      <c r="L757" s="19">
        <f>M747+M752</f>
        <v>0</v>
      </c>
      <c r="M757" s="19">
        <f>ROUND(K757*L757,2)</f>
        <v>0</v>
      </c>
    </row>
    <row r="758" spans="1:13" ht="1" customHeight="1" x14ac:dyDescent="0.2">
      <c r="A758" s="20"/>
      <c r="B758" s="20"/>
      <c r="C758" s="20"/>
      <c r="D758" s="33"/>
      <c r="E758" s="20"/>
      <c r="F758" s="20"/>
      <c r="G758" s="20"/>
      <c r="H758" s="20"/>
      <c r="I758" s="20"/>
      <c r="J758" s="20"/>
      <c r="K758" s="20"/>
      <c r="L758" s="20"/>
      <c r="M758" s="20"/>
    </row>
    <row r="759" spans="1:13" x14ac:dyDescent="0.2">
      <c r="A759" s="9" t="s">
        <v>698</v>
      </c>
      <c r="B759" s="9" t="s">
        <v>14</v>
      </c>
      <c r="C759" s="9" t="s">
        <v>15</v>
      </c>
      <c r="D759" s="31" t="s">
        <v>699</v>
      </c>
      <c r="E759" s="10"/>
      <c r="F759" s="10"/>
      <c r="G759" s="10"/>
      <c r="H759" s="10"/>
      <c r="I759" s="10"/>
      <c r="J759" s="10"/>
      <c r="K759" s="11">
        <f>K773</f>
        <v>1</v>
      </c>
      <c r="L759" s="11">
        <f>L773</f>
        <v>0</v>
      </c>
      <c r="M759" s="11">
        <f>M773</f>
        <v>0</v>
      </c>
    </row>
    <row r="760" spans="1:13" x14ac:dyDescent="0.2">
      <c r="A760" s="23" t="s">
        <v>700</v>
      </c>
      <c r="B760" s="23" t="s">
        <v>14</v>
      </c>
      <c r="C760" s="23" t="s">
        <v>15</v>
      </c>
      <c r="D760" s="34" t="s">
        <v>701</v>
      </c>
      <c r="E760" s="24"/>
      <c r="F760" s="24"/>
      <c r="G760" s="24"/>
      <c r="H760" s="24"/>
      <c r="I760" s="24"/>
      <c r="J760" s="24"/>
      <c r="K760" s="25">
        <f>K771</f>
        <v>1</v>
      </c>
      <c r="L760" s="25">
        <f>L771</f>
        <v>0</v>
      </c>
      <c r="M760" s="25">
        <f>M771</f>
        <v>0</v>
      </c>
    </row>
    <row r="761" spans="1:13" ht="24" x14ac:dyDescent="0.2">
      <c r="A761" s="12" t="s">
        <v>702</v>
      </c>
      <c r="B761" s="13" t="s">
        <v>20</v>
      </c>
      <c r="C761" s="13" t="s">
        <v>55</v>
      </c>
      <c r="D761" s="21" t="s">
        <v>703</v>
      </c>
      <c r="E761" s="14"/>
      <c r="F761" s="14"/>
      <c r="G761" s="14"/>
      <c r="H761" s="14"/>
      <c r="I761" s="14"/>
      <c r="J761" s="14"/>
      <c r="K761" s="15">
        <f>K764</f>
        <v>2</v>
      </c>
      <c r="L761" s="15">
        <f>L764</f>
        <v>0</v>
      </c>
      <c r="M761" s="15">
        <f>M764</f>
        <v>0</v>
      </c>
    </row>
    <row r="762" spans="1:13" ht="251" x14ac:dyDescent="0.2">
      <c r="A762" s="14"/>
      <c r="B762" s="14"/>
      <c r="C762" s="14"/>
      <c r="D762" s="21" t="s">
        <v>704</v>
      </c>
      <c r="E762" s="14"/>
      <c r="F762" s="14"/>
      <c r="G762" s="14"/>
      <c r="H762" s="14"/>
      <c r="I762" s="14"/>
      <c r="J762" s="14"/>
      <c r="K762" s="14"/>
      <c r="L762" s="14"/>
      <c r="M762" s="14"/>
    </row>
    <row r="763" spans="1:13" x14ac:dyDescent="0.2">
      <c r="A763" s="14"/>
      <c r="B763" s="14"/>
      <c r="C763" s="14"/>
      <c r="D763" s="32"/>
      <c r="E763" s="13" t="s">
        <v>705</v>
      </c>
      <c r="F763" s="16">
        <v>2</v>
      </c>
      <c r="G763" s="17">
        <v>0</v>
      </c>
      <c r="H763" s="17">
        <v>0</v>
      </c>
      <c r="I763" s="17">
        <v>0</v>
      </c>
      <c r="J763" s="15">
        <f>OR(F763&lt;&gt;0,G763&lt;&gt;0,H763&lt;&gt;0,I763&lt;&gt;0)*(F763 + (F763 = 0))*(G763 + (G763 = 0))*(H763 + (H763 = 0))*(I763 + (I763 = 0))</f>
        <v>2</v>
      </c>
      <c r="K763" s="14"/>
      <c r="L763" s="14"/>
      <c r="M763" s="14"/>
    </row>
    <row r="764" spans="1:13" x14ac:dyDescent="0.2">
      <c r="A764" s="14"/>
      <c r="B764" s="14"/>
      <c r="C764" s="14"/>
      <c r="D764" s="32"/>
      <c r="E764" s="14"/>
      <c r="F764" s="14"/>
      <c r="G764" s="14"/>
      <c r="H764" s="14"/>
      <c r="I764" s="14"/>
      <c r="J764" s="18" t="s">
        <v>706</v>
      </c>
      <c r="K764" s="19">
        <f>J763</f>
        <v>2</v>
      </c>
      <c r="L764" s="17">
        <v>0</v>
      </c>
      <c r="M764" s="19">
        <f>ROUND(K764*L764,2)</f>
        <v>0</v>
      </c>
    </row>
    <row r="765" spans="1:13" ht="1" customHeight="1" x14ac:dyDescent="0.2">
      <c r="A765" s="20"/>
      <c r="B765" s="20"/>
      <c r="C765" s="20"/>
      <c r="D765" s="33"/>
      <c r="E765" s="20"/>
      <c r="F765" s="20"/>
      <c r="G765" s="20"/>
      <c r="H765" s="20"/>
      <c r="I765" s="20"/>
      <c r="J765" s="20"/>
      <c r="K765" s="20"/>
      <c r="L765" s="20"/>
      <c r="M765" s="20"/>
    </row>
    <row r="766" spans="1:13" ht="24" x14ac:dyDescent="0.2">
      <c r="A766" s="12" t="s">
        <v>707</v>
      </c>
      <c r="B766" s="13" t="s">
        <v>20</v>
      </c>
      <c r="C766" s="13" t="s">
        <v>55</v>
      </c>
      <c r="D766" s="21" t="s">
        <v>708</v>
      </c>
      <c r="E766" s="14"/>
      <c r="F766" s="14"/>
      <c r="G766" s="14"/>
      <c r="H766" s="14"/>
      <c r="I766" s="14"/>
      <c r="J766" s="14"/>
      <c r="K766" s="15">
        <f>K769</f>
        <v>1</v>
      </c>
      <c r="L766" s="15">
        <f>L769</f>
        <v>0</v>
      </c>
      <c r="M766" s="15">
        <f>M769</f>
        <v>0</v>
      </c>
    </row>
    <row r="767" spans="1:13" ht="251" x14ac:dyDescent="0.2">
      <c r="A767" s="14"/>
      <c r="B767" s="14"/>
      <c r="C767" s="14"/>
      <c r="D767" s="21" t="s">
        <v>709</v>
      </c>
      <c r="E767" s="14"/>
      <c r="F767" s="14"/>
      <c r="G767" s="14"/>
      <c r="H767" s="14"/>
      <c r="I767" s="14"/>
      <c r="J767" s="14"/>
      <c r="K767" s="14"/>
      <c r="L767" s="14"/>
      <c r="M767" s="14"/>
    </row>
    <row r="768" spans="1:13" x14ac:dyDescent="0.2">
      <c r="A768" s="14"/>
      <c r="B768" s="14"/>
      <c r="C768" s="14"/>
      <c r="D768" s="32"/>
      <c r="E768" s="13" t="s">
        <v>710</v>
      </c>
      <c r="F768" s="16">
        <v>1</v>
      </c>
      <c r="G768" s="17">
        <v>0</v>
      </c>
      <c r="H768" s="17">
        <v>0</v>
      </c>
      <c r="I768" s="17">
        <v>0</v>
      </c>
      <c r="J768" s="15">
        <f>OR(F768&lt;&gt;0,G768&lt;&gt;0,H768&lt;&gt;0,I768&lt;&gt;0)*(F768 + (F768 = 0))*(G768 + (G768 = 0))*(H768 + (H768 = 0))*(I768 + (I768 = 0))</f>
        <v>1</v>
      </c>
      <c r="K768" s="14"/>
      <c r="L768" s="14"/>
      <c r="M768" s="14"/>
    </row>
    <row r="769" spans="1:13" x14ac:dyDescent="0.2">
      <c r="A769" s="14"/>
      <c r="B769" s="14"/>
      <c r="C769" s="14"/>
      <c r="D769" s="32"/>
      <c r="E769" s="14"/>
      <c r="F769" s="14"/>
      <c r="G769" s="14"/>
      <c r="H769" s="14"/>
      <c r="I769" s="14"/>
      <c r="J769" s="18" t="s">
        <v>711</v>
      </c>
      <c r="K769" s="19">
        <f>J768</f>
        <v>1</v>
      </c>
      <c r="L769" s="17">
        <v>0</v>
      </c>
      <c r="M769" s="19">
        <f>ROUND(K769*L769,2)</f>
        <v>0</v>
      </c>
    </row>
    <row r="770" spans="1:13" ht="1" customHeight="1" x14ac:dyDescent="0.2">
      <c r="A770" s="20"/>
      <c r="B770" s="20"/>
      <c r="C770" s="20"/>
      <c r="D770" s="33"/>
      <c r="E770" s="20"/>
      <c r="F770" s="20"/>
      <c r="G770" s="20"/>
      <c r="H770" s="20"/>
      <c r="I770" s="20"/>
      <c r="J770" s="20"/>
      <c r="K770" s="20"/>
      <c r="L770" s="20"/>
      <c r="M770" s="20"/>
    </row>
    <row r="771" spans="1:13" x14ac:dyDescent="0.2">
      <c r="A771" s="14"/>
      <c r="B771" s="14"/>
      <c r="C771" s="14"/>
      <c r="D771" s="32"/>
      <c r="E771" s="14"/>
      <c r="F771" s="14"/>
      <c r="G771" s="14"/>
      <c r="H771" s="14"/>
      <c r="I771" s="14"/>
      <c r="J771" s="18" t="s">
        <v>712</v>
      </c>
      <c r="K771" s="17">
        <v>1</v>
      </c>
      <c r="L771" s="19">
        <f>M761+M766</f>
        <v>0</v>
      </c>
      <c r="M771" s="19">
        <f>ROUND(K771*L771,2)</f>
        <v>0</v>
      </c>
    </row>
    <row r="772" spans="1:13" ht="1" customHeight="1" x14ac:dyDescent="0.2">
      <c r="A772" s="20"/>
      <c r="B772" s="20"/>
      <c r="C772" s="20"/>
      <c r="D772" s="33"/>
      <c r="E772" s="20"/>
      <c r="F772" s="20"/>
      <c r="G772" s="20"/>
      <c r="H772" s="20"/>
      <c r="I772" s="20"/>
      <c r="J772" s="20"/>
      <c r="K772" s="20"/>
      <c r="L772" s="20"/>
      <c r="M772" s="20"/>
    </row>
    <row r="773" spans="1:13" x14ac:dyDescent="0.2">
      <c r="A773" s="14"/>
      <c r="B773" s="14"/>
      <c r="C773" s="14"/>
      <c r="D773" s="32"/>
      <c r="E773" s="14"/>
      <c r="F773" s="14"/>
      <c r="G773" s="14"/>
      <c r="H773" s="14"/>
      <c r="I773" s="14"/>
      <c r="J773" s="18" t="s">
        <v>713</v>
      </c>
      <c r="K773" s="17">
        <v>1</v>
      </c>
      <c r="L773" s="19">
        <f>M760</f>
        <v>0</v>
      </c>
      <c r="M773" s="19">
        <f>ROUND(K773*L773,2)</f>
        <v>0</v>
      </c>
    </row>
    <row r="774" spans="1:13" ht="1" customHeight="1" x14ac:dyDescent="0.2">
      <c r="A774" s="20"/>
      <c r="B774" s="20"/>
      <c r="C774" s="20"/>
      <c r="D774" s="33"/>
      <c r="E774" s="20"/>
      <c r="F774" s="20"/>
      <c r="G774" s="20"/>
      <c r="H774" s="20"/>
      <c r="I774" s="20"/>
      <c r="J774" s="20"/>
      <c r="K774" s="20"/>
      <c r="L774" s="20"/>
      <c r="M774" s="20"/>
    </row>
    <row r="775" spans="1:13" x14ac:dyDescent="0.2">
      <c r="A775" s="14"/>
      <c r="B775" s="14"/>
      <c r="C775" s="14"/>
      <c r="D775" s="32"/>
      <c r="E775" s="14"/>
      <c r="F775" s="14"/>
      <c r="G775" s="14"/>
      <c r="H775" s="14"/>
      <c r="I775" s="14"/>
      <c r="J775" s="18" t="s">
        <v>714</v>
      </c>
      <c r="K775" s="22">
        <v>1</v>
      </c>
      <c r="L775" s="19">
        <f>M722+M746+M759</f>
        <v>0</v>
      </c>
      <c r="M775" s="19">
        <f>ROUND(K775*L775,2)</f>
        <v>0</v>
      </c>
    </row>
    <row r="776" spans="1:13" ht="1" customHeight="1" x14ac:dyDescent="0.2">
      <c r="A776" s="20"/>
      <c r="B776" s="20"/>
      <c r="C776" s="20"/>
      <c r="D776" s="33"/>
      <c r="E776" s="20"/>
      <c r="F776" s="20"/>
      <c r="G776" s="20"/>
      <c r="H776" s="20"/>
      <c r="I776" s="20"/>
      <c r="J776" s="20"/>
      <c r="K776" s="20"/>
      <c r="L776" s="20"/>
      <c r="M776" s="20"/>
    </row>
    <row r="777" spans="1:13" x14ac:dyDescent="0.2">
      <c r="A777" s="5" t="s">
        <v>715</v>
      </c>
      <c r="B777" s="5" t="s">
        <v>14</v>
      </c>
      <c r="C777" s="5" t="s">
        <v>15</v>
      </c>
      <c r="D777" s="30" t="s">
        <v>716</v>
      </c>
      <c r="E777" s="6"/>
      <c r="F777" s="6"/>
      <c r="G777" s="6"/>
      <c r="H777" s="6"/>
      <c r="I777" s="6"/>
      <c r="J777" s="6"/>
      <c r="K777" s="7">
        <f>K935</f>
        <v>1</v>
      </c>
      <c r="L777" s="8">
        <f>L935</f>
        <v>0</v>
      </c>
      <c r="M777" s="8">
        <f>M935</f>
        <v>0</v>
      </c>
    </row>
    <row r="778" spans="1:13" x14ac:dyDescent="0.2">
      <c r="A778" s="9" t="s">
        <v>717</v>
      </c>
      <c r="B778" s="9" t="s">
        <v>14</v>
      </c>
      <c r="C778" s="9" t="s">
        <v>15</v>
      </c>
      <c r="D778" s="31" t="s">
        <v>718</v>
      </c>
      <c r="E778" s="10"/>
      <c r="F778" s="10"/>
      <c r="G778" s="10"/>
      <c r="H778" s="10"/>
      <c r="I778" s="10"/>
      <c r="J778" s="10"/>
      <c r="K778" s="11">
        <f>K785</f>
        <v>1</v>
      </c>
      <c r="L778" s="11">
        <f>L785</f>
        <v>0</v>
      </c>
      <c r="M778" s="11">
        <f>M785</f>
        <v>0</v>
      </c>
    </row>
    <row r="779" spans="1:13" x14ac:dyDescent="0.2">
      <c r="A779" s="13" t="s">
        <v>719</v>
      </c>
      <c r="B779" s="13" t="s">
        <v>20</v>
      </c>
      <c r="C779" s="13" t="s">
        <v>3</v>
      </c>
      <c r="D779" s="21" t="s">
        <v>720</v>
      </c>
      <c r="E779" s="14"/>
      <c r="F779" s="14"/>
      <c r="G779" s="14"/>
      <c r="H779" s="14"/>
      <c r="I779" s="14"/>
      <c r="J779" s="14"/>
      <c r="K779" s="15">
        <f>K783</f>
        <v>6</v>
      </c>
      <c r="L779" s="15">
        <f>L783</f>
        <v>0</v>
      </c>
      <c r="M779" s="15">
        <f>M783</f>
        <v>0</v>
      </c>
    </row>
    <row r="780" spans="1:13" ht="251" x14ac:dyDescent="0.2">
      <c r="A780" s="14"/>
      <c r="B780" s="14"/>
      <c r="C780" s="14"/>
      <c r="D780" s="21" t="s">
        <v>721</v>
      </c>
      <c r="E780" s="14"/>
      <c r="F780" s="14"/>
      <c r="G780" s="14"/>
      <c r="H780" s="14"/>
      <c r="I780" s="14"/>
      <c r="J780" s="14"/>
      <c r="K780" s="14"/>
      <c r="L780" s="14"/>
      <c r="M780" s="14"/>
    </row>
    <row r="781" spans="1:13" x14ac:dyDescent="0.2">
      <c r="A781" s="14"/>
      <c r="B781" s="14"/>
      <c r="C781" s="14"/>
      <c r="D781" s="32"/>
      <c r="E781" s="13" t="s">
        <v>500</v>
      </c>
      <c r="F781" s="16">
        <v>2</v>
      </c>
      <c r="G781" s="17">
        <v>0</v>
      </c>
      <c r="H781" s="17">
        <v>0</v>
      </c>
      <c r="I781" s="17">
        <v>0</v>
      </c>
      <c r="J781" s="15">
        <f>OR(F781&lt;&gt;0,G781&lt;&gt;0,H781&lt;&gt;0,I781&lt;&gt;0)*(F781 + (F781 = 0))*(G781 + (G781 = 0))*(H781 + (H781 = 0))*(I781 + (I781 = 0))</f>
        <v>2</v>
      </c>
      <c r="K781" s="14"/>
      <c r="L781" s="14"/>
      <c r="M781" s="14"/>
    </row>
    <row r="782" spans="1:13" x14ac:dyDescent="0.2">
      <c r="A782" s="14"/>
      <c r="B782" s="14"/>
      <c r="C782" s="14"/>
      <c r="D782" s="32"/>
      <c r="E782" s="13" t="s">
        <v>500</v>
      </c>
      <c r="F782" s="16">
        <v>4</v>
      </c>
      <c r="G782" s="17">
        <v>0</v>
      </c>
      <c r="H782" s="17">
        <v>0</v>
      </c>
      <c r="I782" s="17">
        <v>0</v>
      </c>
      <c r="J782" s="15">
        <f>OR(F782&lt;&gt;0,G782&lt;&gt;0,H782&lt;&gt;0,I782&lt;&gt;0)*(F782 + (F782 = 0))*(G782 + (G782 = 0))*(H782 + (H782 = 0))*(I782 + (I782 = 0))</f>
        <v>4</v>
      </c>
      <c r="K782" s="14"/>
      <c r="L782" s="14"/>
      <c r="M782" s="14"/>
    </row>
    <row r="783" spans="1:13" x14ac:dyDescent="0.2">
      <c r="A783" s="14"/>
      <c r="B783" s="14"/>
      <c r="C783" s="14"/>
      <c r="D783" s="32"/>
      <c r="E783" s="14"/>
      <c r="F783" s="14"/>
      <c r="G783" s="14"/>
      <c r="H783" s="14"/>
      <c r="I783" s="14"/>
      <c r="J783" s="18" t="s">
        <v>722</v>
      </c>
      <c r="K783" s="19">
        <f>SUM(J781:J782)</f>
        <v>6</v>
      </c>
      <c r="L783" s="17">
        <v>0</v>
      </c>
      <c r="M783" s="19">
        <f>ROUND(K783*L783,2)</f>
        <v>0</v>
      </c>
    </row>
    <row r="784" spans="1:13" ht="1" customHeight="1" x14ac:dyDescent="0.2">
      <c r="A784" s="20"/>
      <c r="B784" s="20"/>
      <c r="C784" s="20"/>
      <c r="D784" s="33"/>
      <c r="E784" s="20"/>
      <c r="F784" s="20"/>
      <c r="G784" s="20"/>
      <c r="H784" s="20"/>
      <c r="I784" s="20"/>
      <c r="J784" s="20"/>
      <c r="K784" s="20"/>
      <c r="L784" s="20"/>
      <c r="M784" s="20"/>
    </row>
    <row r="785" spans="1:13" x14ac:dyDescent="0.2">
      <c r="A785" s="14"/>
      <c r="B785" s="14"/>
      <c r="C785" s="14"/>
      <c r="D785" s="32"/>
      <c r="E785" s="14"/>
      <c r="F785" s="14"/>
      <c r="G785" s="14"/>
      <c r="H785" s="14"/>
      <c r="I785" s="14"/>
      <c r="J785" s="18" t="s">
        <v>723</v>
      </c>
      <c r="K785" s="17">
        <v>1</v>
      </c>
      <c r="L785" s="19">
        <f>M779</f>
        <v>0</v>
      </c>
      <c r="M785" s="19">
        <f>ROUND(K785*L785,2)</f>
        <v>0</v>
      </c>
    </row>
    <row r="786" spans="1:13" ht="1" customHeight="1" x14ac:dyDescent="0.2">
      <c r="A786" s="20"/>
      <c r="B786" s="20"/>
      <c r="C786" s="20"/>
      <c r="D786" s="33"/>
      <c r="E786" s="20"/>
      <c r="F786" s="20"/>
      <c r="G786" s="20"/>
      <c r="H786" s="20"/>
      <c r="I786" s="20"/>
      <c r="J786" s="20"/>
      <c r="K786" s="20"/>
      <c r="L786" s="20"/>
      <c r="M786" s="20"/>
    </row>
    <row r="787" spans="1:13" x14ac:dyDescent="0.2">
      <c r="A787" s="9" t="s">
        <v>724</v>
      </c>
      <c r="B787" s="9" t="s">
        <v>14</v>
      </c>
      <c r="C787" s="9" t="s">
        <v>15</v>
      </c>
      <c r="D787" s="31" t="s">
        <v>725</v>
      </c>
      <c r="E787" s="10"/>
      <c r="F787" s="10"/>
      <c r="G787" s="10"/>
      <c r="H787" s="10"/>
      <c r="I787" s="10"/>
      <c r="J787" s="10"/>
      <c r="K787" s="11">
        <f>K800</f>
        <v>1</v>
      </c>
      <c r="L787" s="11">
        <f>L800</f>
        <v>0</v>
      </c>
      <c r="M787" s="11">
        <f>M800</f>
        <v>0</v>
      </c>
    </row>
    <row r="788" spans="1:13" x14ac:dyDescent="0.2">
      <c r="A788" s="13" t="s">
        <v>726</v>
      </c>
      <c r="B788" s="13" t="s">
        <v>20</v>
      </c>
      <c r="C788" s="13" t="s">
        <v>3</v>
      </c>
      <c r="D788" s="21" t="s">
        <v>727</v>
      </c>
      <c r="E788" s="14"/>
      <c r="F788" s="14"/>
      <c r="G788" s="14"/>
      <c r="H788" s="14"/>
      <c r="I788" s="14"/>
      <c r="J788" s="14"/>
      <c r="K788" s="15">
        <f>K792</f>
        <v>13</v>
      </c>
      <c r="L788" s="15">
        <f>L792</f>
        <v>0</v>
      </c>
      <c r="M788" s="15">
        <f>M792</f>
        <v>0</v>
      </c>
    </row>
    <row r="789" spans="1:13" ht="361" x14ac:dyDescent="0.2">
      <c r="A789" s="14"/>
      <c r="B789" s="14"/>
      <c r="C789" s="14"/>
      <c r="D789" s="21" t="s">
        <v>728</v>
      </c>
      <c r="E789" s="14"/>
      <c r="F789" s="14"/>
      <c r="G789" s="14"/>
      <c r="H789" s="14"/>
      <c r="I789" s="14"/>
      <c r="J789" s="14"/>
      <c r="K789" s="14"/>
      <c r="L789" s="14"/>
      <c r="M789" s="14"/>
    </row>
    <row r="790" spans="1:13" x14ac:dyDescent="0.2">
      <c r="A790" s="14"/>
      <c r="B790" s="14"/>
      <c r="C790" s="14"/>
      <c r="D790" s="32"/>
      <c r="E790" s="13" t="s">
        <v>500</v>
      </c>
      <c r="F790" s="16">
        <v>5</v>
      </c>
      <c r="G790" s="17">
        <v>0</v>
      </c>
      <c r="H790" s="17">
        <v>0</v>
      </c>
      <c r="I790" s="17">
        <v>0</v>
      </c>
      <c r="J790" s="15">
        <f>OR(F790&lt;&gt;0,G790&lt;&gt;0,H790&lt;&gt;0,I790&lt;&gt;0)*(F790 + (F790 = 0))*(G790 + (G790 = 0))*(H790 + (H790 = 0))*(I790 + (I790 = 0))</f>
        <v>5</v>
      </c>
      <c r="K790" s="14"/>
      <c r="L790" s="14"/>
      <c r="M790" s="14"/>
    </row>
    <row r="791" spans="1:13" x14ac:dyDescent="0.2">
      <c r="A791" s="14"/>
      <c r="B791" s="14"/>
      <c r="C791" s="14"/>
      <c r="D791" s="32"/>
      <c r="E791" s="13" t="s">
        <v>500</v>
      </c>
      <c r="F791" s="16">
        <v>8</v>
      </c>
      <c r="G791" s="17">
        <v>0</v>
      </c>
      <c r="H791" s="17">
        <v>0</v>
      </c>
      <c r="I791" s="17">
        <v>0</v>
      </c>
      <c r="J791" s="15">
        <f>OR(F791&lt;&gt;0,G791&lt;&gt;0,H791&lt;&gt;0,I791&lt;&gt;0)*(F791 + (F791 = 0))*(G791 + (G791 = 0))*(H791 + (H791 = 0))*(I791 + (I791 = 0))</f>
        <v>8</v>
      </c>
      <c r="K791" s="14"/>
      <c r="L791" s="14"/>
      <c r="M791" s="14"/>
    </row>
    <row r="792" spans="1:13" x14ac:dyDescent="0.2">
      <c r="A792" s="14"/>
      <c r="B792" s="14"/>
      <c r="C792" s="14"/>
      <c r="D792" s="32"/>
      <c r="E792" s="14"/>
      <c r="F792" s="14"/>
      <c r="G792" s="14"/>
      <c r="H792" s="14"/>
      <c r="I792" s="14"/>
      <c r="J792" s="18" t="s">
        <v>729</v>
      </c>
      <c r="K792" s="19">
        <f>SUM(J790:J791)</f>
        <v>13</v>
      </c>
      <c r="L792" s="17">
        <v>0</v>
      </c>
      <c r="M792" s="19">
        <f>ROUND(K792*L792,2)</f>
        <v>0</v>
      </c>
    </row>
    <row r="793" spans="1:13" ht="1" customHeight="1" x14ac:dyDescent="0.2">
      <c r="A793" s="20"/>
      <c r="B793" s="20"/>
      <c r="C793" s="20"/>
      <c r="D793" s="33"/>
      <c r="E793" s="20"/>
      <c r="F793" s="20"/>
      <c r="G793" s="20"/>
      <c r="H793" s="20"/>
      <c r="I793" s="20"/>
      <c r="J793" s="20"/>
      <c r="K793" s="20"/>
      <c r="L793" s="20"/>
      <c r="M793" s="20"/>
    </row>
    <row r="794" spans="1:13" x14ac:dyDescent="0.2">
      <c r="A794" s="13" t="s">
        <v>730</v>
      </c>
      <c r="B794" s="13" t="s">
        <v>20</v>
      </c>
      <c r="C794" s="13" t="s">
        <v>3</v>
      </c>
      <c r="D794" s="21" t="s">
        <v>731</v>
      </c>
      <c r="E794" s="14"/>
      <c r="F794" s="14"/>
      <c r="G794" s="14"/>
      <c r="H794" s="14"/>
      <c r="I794" s="14"/>
      <c r="J794" s="14"/>
      <c r="K794" s="15">
        <f>K798</f>
        <v>13</v>
      </c>
      <c r="L794" s="15">
        <f>L798</f>
        <v>0</v>
      </c>
      <c r="M794" s="15">
        <f>M798</f>
        <v>0</v>
      </c>
    </row>
    <row r="795" spans="1:13" ht="156" x14ac:dyDescent="0.2">
      <c r="A795" s="14"/>
      <c r="B795" s="14"/>
      <c r="C795" s="14"/>
      <c r="D795" s="21" t="s">
        <v>732</v>
      </c>
      <c r="E795" s="14"/>
      <c r="F795" s="14"/>
      <c r="G795" s="14"/>
      <c r="H795" s="14"/>
      <c r="I795" s="14"/>
      <c r="J795" s="14"/>
      <c r="K795" s="14"/>
      <c r="L795" s="14"/>
      <c r="M795" s="14"/>
    </row>
    <row r="796" spans="1:13" x14ac:dyDescent="0.2">
      <c r="A796" s="14"/>
      <c r="B796" s="14"/>
      <c r="C796" s="14"/>
      <c r="D796" s="32"/>
      <c r="E796" s="13" t="s">
        <v>500</v>
      </c>
      <c r="F796" s="16">
        <v>5</v>
      </c>
      <c r="G796" s="17">
        <v>0</v>
      </c>
      <c r="H796" s="17">
        <v>0</v>
      </c>
      <c r="I796" s="17">
        <v>0</v>
      </c>
      <c r="J796" s="15">
        <f>OR(F796&lt;&gt;0,G796&lt;&gt;0,H796&lt;&gt;0,I796&lt;&gt;0)*(F796 + (F796 = 0))*(G796 + (G796 = 0))*(H796 + (H796 = 0))*(I796 + (I796 = 0))</f>
        <v>5</v>
      </c>
      <c r="K796" s="14"/>
      <c r="L796" s="14"/>
      <c r="M796" s="14"/>
    </row>
    <row r="797" spans="1:13" x14ac:dyDescent="0.2">
      <c r="A797" s="14"/>
      <c r="B797" s="14"/>
      <c r="C797" s="14"/>
      <c r="D797" s="32"/>
      <c r="E797" s="13" t="s">
        <v>500</v>
      </c>
      <c r="F797" s="16">
        <v>8</v>
      </c>
      <c r="G797" s="17">
        <v>0</v>
      </c>
      <c r="H797" s="17">
        <v>0</v>
      </c>
      <c r="I797" s="17">
        <v>0</v>
      </c>
      <c r="J797" s="15">
        <f>OR(F797&lt;&gt;0,G797&lt;&gt;0,H797&lt;&gt;0,I797&lt;&gt;0)*(F797 + (F797 = 0))*(G797 + (G797 = 0))*(H797 + (H797 = 0))*(I797 + (I797 = 0))</f>
        <v>8</v>
      </c>
      <c r="K797" s="14"/>
      <c r="L797" s="14"/>
      <c r="M797" s="14"/>
    </row>
    <row r="798" spans="1:13" x14ac:dyDescent="0.2">
      <c r="A798" s="14"/>
      <c r="B798" s="14"/>
      <c r="C798" s="14"/>
      <c r="D798" s="32"/>
      <c r="E798" s="14"/>
      <c r="F798" s="14"/>
      <c r="G798" s="14"/>
      <c r="H798" s="14"/>
      <c r="I798" s="14"/>
      <c r="J798" s="18" t="s">
        <v>733</v>
      </c>
      <c r="K798" s="19">
        <f>SUM(J796:J797)</f>
        <v>13</v>
      </c>
      <c r="L798" s="17">
        <v>0</v>
      </c>
      <c r="M798" s="19">
        <f>ROUND(K798*L798,2)</f>
        <v>0</v>
      </c>
    </row>
    <row r="799" spans="1:13" ht="1" customHeight="1" x14ac:dyDescent="0.2">
      <c r="A799" s="20"/>
      <c r="B799" s="20"/>
      <c r="C799" s="20"/>
      <c r="D799" s="33"/>
      <c r="E799" s="20"/>
      <c r="F799" s="20"/>
      <c r="G799" s="20"/>
      <c r="H799" s="20"/>
      <c r="I799" s="20"/>
      <c r="J799" s="20"/>
      <c r="K799" s="20"/>
      <c r="L799" s="20"/>
      <c r="M799" s="20"/>
    </row>
    <row r="800" spans="1:13" x14ac:dyDescent="0.2">
      <c r="A800" s="14"/>
      <c r="B800" s="14"/>
      <c r="C800" s="14"/>
      <c r="D800" s="32"/>
      <c r="E800" s="14"/>
      <c r="F800" s="14"/>
      <c r="G800" s="14"/>
      <c r="H800" s="14"/>
      <c r="I800" s="14"/>
      <c r="J800" s="18" t="s">
        <v>734</v>
      </c>
      <c r="K800" s="17">
        <v>1</v>
      </c>
      <c r="L800" s="19">
        <f>M788+M794</f>
        <v>0</v>
      </c>
      <c r="M800" s="19">
        <f>ROUND(K800*L800,2)</f>
        <v>0</v>
      </c>
    </row>
    <row r="801" spans="1:13" ht="1" customHeight="1" x14ac:dyDescent="0.2">
      <c r="A801" s="20"/>
      <c r="B801" s="20"/>
      <c r="C801" s="20"/>
      <c r="D801" s="33"/>
      <c r="E801" s="20"/>
      <c r="F801" s="20"/>
      <c r="G801" s="20"/>
      <c r="H801" s="20"/>
      <c r="I801" s="20"/>
      <c r="J801" s="20"/>
      <c r="K801" s="20"/>
      <c r="L801" s="20"/>
      <c r="M801" s="20"/>
    </row>
    <row r="802" spans="1:13" x14ac:dyDescent="0.2">
      <c r="A802" s="9" t="s">
        <v>735</v>
      </c>
      <c r="B802" s="9" t="s">
        <v>14</v>
      </c>
      <c r="C802" s="9" t="s">
        <v>15</v>
      </c>
      <c r="D802" s="31" t="s">
        <v>736</v>
      </c>
      <c r="E802" s="10"/>
      <c r="F802" s="10"/>
      <c r="G802" s="10"/>
      <c r="H802" s="10"/>
      <c r="I802" s="10"/>
      <c r="J802" s="10"/>
      <c r="K802" s="11">
        <f>K815</f>
        <v>1</v>
      </c>
      <c r="L802" s="11">
        <f>L815</f>
        <v>0</v>
      </c>
      <c r="M802" s="11">
        <f>M815</f>
        <v>0</v>
      </c>
    </row>
    <row r="803" spans="1:13" ht="24" x14ac:dyDescent="0.2">
      <c r="A803" s="13" t="s">
        <v>737</v>
      </c>
      <c r="B803" s="13" t="s">
        <v>20</v>
      </c>
      <c r="C803" s="13" t="s">
        <v>3</v>
      </c>
      <c r="D803" s="21" t="s">
        <v>738</v>
      </c>
      <c r="E803" s="14"/>
      <c r="F803" s="14"/>
      <c r="G803" s="14"/>
      <c r="H803" s="14"/>
      <c r="I803" s="14"/>
      <c r="J803" s="14"/>
      <c r="K803" s="15">
        <f>K807</f>
        <v>2</v>
      </c>
      <c r="L803" s="15">
        <f>L807</f>
        <v>0</v>
      </c>
      <c r="M803" s="15">
        <f>M807</f>
        <v>0</v>
      </c>
    </row>
    <row r="804" spans="1:13" ht="204" x14ac:dyDescent="0.2">
      <c r="A804" s="14"/>
      <c r="B804" s="14"/>
      <c r="C804" s="14"/>
      <c r="D804" s="21" t="s">
        <v>739</v>
      </c>
      <c r="E804" s="14"/>
      <c r="F804" s="14"/>
      <c r="G804" s="14"/>
      <c r="H804" s="14"/>
      <c r="I804" s="14"/>
      <c r="J804" s="14"/>
      <c r="K804" s="14"/>
      <c r="L804" s="14"/>
      <c r="M804" s="14"/>
    </row>
    <row r="805" spans="1:13" x14ac:dyDescent="0.2">
      <c r="A805" s="14"/>
      <c r="B805" s="14"/>
      <c r="C805" s="14"/>
      <c r="D805" s="32"/>
      <c r="E805" s="13" t="s">
        <v>740</v>
      </c>
      <c r="F805" s="16">
        <v>1</v>
      </c>
      <c r="G805" s="17">
        <v>0</v>
      </c>
      <c r="H805" s="17">
        <v>0</v>
      </c>
      <c r="I805" s="17">
        <v>0</v>
      </c>
      <c r="J805" s="15">
        <f>OR(F805&lt;&gt;0,G805&lt;&gt;0,H805&lt;&gt;0,I805&lt;&gt;0)*(F805 + (F805 = 0))*(G805 + (G805 = 0))*(H805 + (H805 = 0))*(I805 + (I805 = 0))</f>
        <v>1</v>
      </c>
      <c r="K805" s="14"/>
      <c r="L805" s="14"/>
      <c r="M805" s="14"/>
    </row>
    <row r="806" spans="1:13" x14ac:dyDescent="0.2">
      <c r="A806" s="14"/>
      <c r="B806" s="14"/>
      <c r="C806" s="14"/>
      <c r="D806" s="32"/>
      <c r="E806" s="13" t="s">
        <v>741</v>
      </c>
      <c r="F806" s="16">
        <v>1</v>
      </c>
      <c r="G806" s="17">
        <v>0</v>
      </c>
      <c r="H806" s="17">
        <v>0</v>
      </c>
      <c r="I806" s="17">
        <v>0</v>
      </c>
      <c r="J806" s="15">
        <f>OR(F806&lt;&gt;0,G806&lt;&gt;0,H806&lt;&gt;0,I806&lt;&gt;0)*(F806 + (F806 = 0))*(G806 + (G806 = 0))*(H806 + (H806 = 0))*(I806 + (I806 = 0))</f>
        <v>1</v>
      </c>
      <c r="K806" s="14"/>
      <c r="L806" s="14"/>
      <c r="M806" s="14"/>
    </row>
    <row r="807" spans="1:13" x14ac:dyDescent="0.2">
      <c r="A807" s="14"/>
      <c r="B807" s="14"/>
      <c r="C807" s="14"/>
      <c r="D807" s="32"/>
      <c r="E807" s="14"/>
      <c r="F807" s="14"/>
      <c r="G807" s="14"/>
      <c r="H807" s="14"/>
      <c r="I807" s="14"/>
      <c r="J807" s="18" t="s">
        <v>742</v>
      </c>
      <c r="K807" s="19">
        <f>SUM(J805:J806)</f>
        <v>2</v>
      </c>
      <c r="L807" s="17">
        <v>0</v>
      </c>
      <c r="M807" s="19">
        <f>ROUND(K807*L807,2)</f>
        <v>0</v>
      </c>
    </row>
    <row r="808" spans="1:13" ht="1" customHeight="1" x14ac:dyDescent="0.2">
      <c r="A808" s="20"/>
      <c r="B808" s="20"/>
      <c r="C808" s="20"/>
      <c r="D808" s="33"/>
      <c r="E808" s="20"/>
      <c r="F808" s="20"/>
      <c r="G808" s="20"/>
      <c r="H808" s="20"/>
      <c r="I808" s="20"/>
      <c r="J808" s="20"/>
      <c r="K808" s="20"/>
      <c r="L808" s="20"/>
      <c r="M808" s="20"/>
    </row>
    <row r="809" spans="1:13" x14ac:dyDescent="0.2">
      <c r="A809" s="12" t="s">
        <v>743</v>
      </c>
      <c r="B809" s="13" t="s">
        <v>20</v>
      </c>
      <c r="C809" s="13" t="s">
        <v>55</v>
      </c>
      <c r="D809" s="21" t="s">
        <v>744</v>
      </c>
      <c r="E809" s="14"/>
      <c r="F809" s="14"/>
      <c r="G809" s="14"/>
      <c r="H809" s="14"/>
      <c r="I809" s="14"/>
      <c r="J809" s="14"/>
      <c r="K809" s="15">
        <f>K813</f>
        <v>32</v>
      </c>
      <c r="L809" s="15">
        <f>L813</f>
        <v>0</v>
      </c>
      <c r="M809" s="15">
        <f>M813</f>
        <v>0</v>
      </c>
    </row>
    <row r="810" spans="1:13" ht="36" x14ac:dyDescent="0.2">
      <c r="A810" s="14"/>
      <c r="B810" s="14"/>
      <c r="C810" s="14"/>
      <c r="D810" s="21" t="s">
        <v>745</v>
      </c>
      <c r="E810" s="14"/>
      <c r="F810" s="14"/>
      <c r="G810" s="14"/>
      <c r="H810" s="14"/>
      <c r="I810" s="14"/>
      <c r="J810" s="14"/>
      <c r="K810" s="14"/>
      <c r="L810" s="14"/>
      <c r="M810" s="14"/>
    </row>
    <row r="811" spans="1:13" x14ac:dyDescent="0.2">
      <c r="A811" s="14"/>
      <c r="B811" s="14"/>
      <c r="C811" s="14"/>
      <c r="D811" s="32"/>
      <c r="E811" s="13" t="s">
        <v>746</v>
      </c>
      <c r="F811" s="16">
        <v>16</v>
      </c>
      <c r="G811" s="17">
        <v>0</v>
      </c>
      <c r="H811" s="17">
        <v>0</v>
      </c>
      <c r="I811" s="17">
        <v>0</v>
      </c>
      <c r="J811" s="15">
        <f>OR(F811&lt;&gt;0,G811&lt;&gt;0,H811&lt;&gt;0,I811&lt;&gt;0)*(F811 + (F811 = 0))*(G811 + (G811 = 0))*(H811 + (H811 = 0))*(I811 + (I811 = 0))</f>
        <v>16</v>
      </c>
      <c r="K811" s="14"/>
      <c r="L811" s="14"/>
      <c r="M811" s="14"/>
    </row>
    <row r="812" spans="1:13" x14ac:dyDescent="0.2">
      <c r="A812" s="14"/>
      <c r="B812" s="14"/>
      <c r="C812" s="14"/>
      <c r="D812" s="32"/>
      <c r="E812" s="13" t="s">
        <v>747</v>
      </c>
      <c r="F812" s="16">
        <v>16</v>
      </c>
      <c r="G812" s="17">
        <v>0</v>
      </c>
      <c r="H812" s="17">
        <v>0</v>
      </c>
      <c r="I812" s="17">
        <v>0</v>
      </c>
      <c r="J812" s="15">
        <f>OR(F812&lt;&gt;0,G812&lt;&gt;0,H812&lt;&gt;0,I812&lt;&gt;0)*(F812 + (F812 = 0))*(G812 + (G812 = 0))*(H812 + (H812 = 0))*(I812 + (I812 = 0))</f>
        <v>16</v>
      </c>
      <c r="K812" s="14"/>
      <c r="L812" s="14"/>
      <c r="M812" s="14"/>
    </row>
    <row r="813" spans="1:13" x14ac:dyDescent="0.2">
      <c r="A813" s="14"/>
      <c r="B813" s="14"/>
      <c r="C813" s="14"/>
      <c r="D813" s="32"/>
      <c r="E813" s="14"/>
      <c r="F813" s="14"/>
      <c r="G813" s="14"/>
      <c r="H813" s="14"/>
      <c r="I813" s="14"/>
      <c r="J813" s="18" t="s">
        <v>748</v>
      </c>
      <c r="K813" s="19">
        <f>SUM(J811:J812)</f>
        <v>32</v>
      </c>
      <c r="L813" s="17">
        <v>0</v>
      </c>
      <c r="M813" s="19">
        <f>ROUND(K813*L813,2)</f>
        <v>0</v>
      </c>
    </row>
    <row r="814" spans="1:13" ht="1" customHeight="1" x14ac:dyDescent="0.2">
      <c r="A814" s="20"/>
      <c r="B814" s="20"/>
      <c r="C814" s="20"/>
      <c r="D814" s="33"/>
      <c r="E814" s="20"/>
      <c r="F814" s="20"/>
      <c r="G814" s="20"/>
      <c r="H814" s="20"/>
      <c r="I814" s="20"/>
      <c r="J814" s="20"/>
      <c r="K814" s="20"/>
      <c r="L814" s="20"/>
      <c r="M814" s="20"/>
    </row>
    <row r="815" spans="1:13" x14ac:dyDescent="0.2">
      <c r="A815" s="14"/>
      <c r="B815" s="14"/>
      <c r="C815" s="14"/>
      <c r="D815" s="32"/>
      <c r="E815" s="14"/>
      <c r="F815" s="14"/>
      <c r="G815" s="14"/>
      <c r="H815" s="14"/>
      <c r="I815" s="14"/>
      <c r="J815" s="18" t="s">
        <v>749</v>
      </c>
      <c r="K815" s="17">
        <v>1</v>
      </c>
      <c r="L815" s="19">
        <f>M803+M809</f>
        <v>0</v>
      </c>
      <c r="M815" s="19">
        <f>ROUND(K815*L815,2)</f>
        <v>0</v>
      </c>
    </row>
    <row r="816" spans="1:13" ht="1" customHeight="1" x14ac:dyDescent="0.2">
      <c r="A816" s="20"/>
      <c r="B816" s="20"/>
      <c r="C816" s="20"/>
      <c r="D816" s="33"/>
      <c r="E816" s="20"/>
      <c r="F816" s="20"/>
      <c r="G816" s="20"/>
      <c r="H816" s="20"/>
      <c r="I816" s="20"/>
      <c r="J816" s="20"/>
      <c r="K816" s="20"/>
      <c r="L816" s="20"/>
      <c r="M816" s="20"/>
    </row>
    <row r="817" spans="1:13" x14ac:dyDescent="0.2">
      <c r="A817" s="9" t="s">
        <v>750</v>
      </c>
      <c r="B817" s="9" t="s">
        <v>14</v>
      </c>
      <c r="C817" s="9" t="s">
        <v>15</v>
      </c>
      <c r="D817" s="31" t="s">
        <v>751</v>
      </c>
      <c r="E817" s="10"/>
      <c r="F817" s="10"/>
      <c r="G817" s="10"/>
      <c r="H817" s="10"/>
      <c r="I817" s="10"/>
      <c r="J817" s="10"/>
      <c r="K817" s="11">
        <f>K833</f>
        <v>1</v>
      </c>
      <c r="L817" s="11">
        <f>L833</f>
        <v>0</v>
      </c>
      <c r="M817" s="11">
        <f>M833</f>
        <v>0</v>
      </c>
    </row>
    <row r="818" spans="1:13" x14ac:dyDescent="0.2">
      <c r="A818" s="13" t="s">
        <v>752</v>
      </c>
      <c r="B818" s="13" t="s">
        <v>20</v>
      </c>
      <c r="C818" s="13" t="s">
        <v>3</v>
      </c>
      <c r="D818" s="21" t="s">
        <v>753</v>
      </c>
      <c r="E818" s="14"/>
      <c r="F818" s="14"/>
      <c r="G818" s="14"/>
      <c r="H818" s="14"/>
      <c r="I818" s="14"/>
      <c r="J818" s="14"/>
      <c r="K818" s="15">
        <f>K821</f>
        <v>2</v>
      </c>
      <c r="L818" s="15">
        <f>L821</f>
        <v>0</v>
      </c>
      <c r="M818" s="15">
        <f>M821</f>
        <v>0</v>
      </c>
    </row>
    <row r="819" spans="1:13" ht="192" x14ac:dyDescent="0.2">
      <c r="A819" s="14"/>
      <c r="B819" s="14"/>
      <c r="C819" s="14"/>
      <c r="D819" s="21" t="s">
        <v>754</v>
      </c>
      <c r="E819" s="14"/>
      <c r="F819" s="14"/>
      <c r="G819" s="14"/>
      <c r="H819" s="14"/>
      <c r="I819" s="14"/>
      <c r="J819" s="14"/>
      <c r="K819" s="14"/>
      <c r="L819" s="14"/>
      <c r="M819" s="14"/>
    </row>
    <row r="820" spans="1:13" x14ac:dyDescent="0.2">
      <c r="A820" s="14"/>
      <c r="B820" s="14"/>
      <c r="C820" s="14"/>
      <c r="D820" s="32"/>
      <c r="E820" s="13" t="s">
        <v>755</v>
      </c>
      <c r="F820" s="16">
        <v>2</v>
      </c>
      <c r="G820" s="17">
        <v>0</v>
      </c>
      <c r="H820" s="17">
        <v>0</v>
      </c>
      <c r="I820" s="17">
        <v>0</v>
      </c>
      <c r="J820" s="15">
        <f>OR(F820&lt;&gt;0,G820&lt;&gt;0,H820&lt;&gt;0,I820&lt;&gt;0)*(F820 + (F820 = 0))*(G820 + (G820 = 0))*(H820 + (H820 = 0))*(I820 + (I820 = 0))</f>
        <v>2</v>
      </c>
      <c r="K820" s="14"/>
      <c r="L820" s="14"/>
      <c r="M820" s="14"/>
    </row>
    <row r="821" spans="1:13" x14ac:dyDescent="0.2">
      <c r="A821" s="14"/>
      <c r="B821" s="14"/>
      <c r="C821" s="14"/>
      <c r="D821" s="32"/>
      <c r="E821" s="14"/>
      <c r="F821" s="14"/>
      <c r="G821" s="14"/>
      <c r="H821" s="14"/>
      <c r="I821" s="14"/>
      <c r="J821" s="18" t="s">
        <v>756</v>
      </c>
      <c r="K821" s="19">
        <f>J820</f>
        <v>2</v>
      </c>
      <c r="L821" s="17">
        <v>0</v>
      </c>
      <c r="M821" s="19">
        <f>ROUND(K821*L821,2)</f>
        <v>0</v>
      </c>
    </row>
    <row r="822" spans="1:13" ht="1" customHeight="1" x14ac:dyDescent="0.2">
      <c r="A822" s="20"/>
      <c r="B822" s="20"/>
      <c r="C822" s="20"/>
      <c r="D822" s="33"/>
      <c r="E822" s="20"/>
      <c r="F822" s="20"/>
      <c r="G822" s="20"/>
      <c r="H822" s="20"/>
      <c r="I822" s="20"/>
      <c r="J822" s="20"/>
      <c r="K822" s="20"/>
      <c r="L822" s="20"/>
      <c r="M822" s="20"/>
    </row>
    <row r="823" spans="1:13" x14ac:dyDescent="0.2">
      <c r="A823" s="13" t="s">
        <v>757</v>
      </c>
      <c r="B823" s="13" t="s">
        <v>20</v>
      </c>
      <c r="C823" s="13" t="s">
        <v>3</v>
      </c>
      <c r="D823" s="21" t="s">
        <v>758</v>
      </c>
      <c r="E823" s="14"/>
      <c r="F823" s="14"/>
      <c r="G823" s="14"/>
      <c r="H823" s="14"/>
      <c r="I823" s="14"/>
      <c r="J823" s="14"/>
      <c r="K823" s="15">
        <f>K826</f>
        <v>2</v>
      </c>
      <c r="L823" s="15">
        <f>L826</f>
        <v>0</v>
      </c>
      <c r="M823" s="15">
        <f>M826</f>
        <v>0</v>
      </c>
    </row>
    <row r="824" spans="1:13" ht="180" x14ac:dyDescent="0.2">
      <c r="A824" s="14"/>
      <c r="B824" s="14"/>
      <c r="C824" s="14"/>
      <c r="D824" s="21" t="s">
        <v>759</v>
      </c>
      <c r="E824" s="14"/>
      <c r="F824" s="14"/>
      <c r="G824" s="14"/>
      <c r="H824" s="14"/>
      <c r="I824" s="14"/>
      <c r="J824" s="14"/>
      <c r="K824" s="14"/>
      <c r="L824" s="14"/>
      <c r="M824" s="14"/>
    </row>
    <row r="825" spans="1:13" x14ac:dyDescent="0.2">
      <c r="A825" s="14"/>
      <c r="B825" s="14"/>
      <c r="C825" s="14"/>
      <c r="D825" s="32"/>
      <c r="E825" s="13" t="s">
        <v>755</v>
      </c>
      <c r="F825" s="16">
        <v>2</v>
      </c>
      <c r="G825" s="17">
        <v>0</v>
      </c>
      <c r="H825" s="17">
        <v>0</v>
      </c>
      <c r="I825" s="17">
        <v>0</v>
      </c>
      <c r="J825" s="15">
        <f>OR(F825&lt;&gt;0,G825&lt;&gt;0,H825&lt;&gt;0,I825&lt;&gt;0)*(F825 + (F825 = 0))*(G825 + (G825 = 0))*(H825 + (H825 = 0))*(I825 + (I825 = 0))</f>
        <v>2</v>
      </c>
      <c r="K825" s="14"/>
      <c r="L825" s="14"/>
      <c r="M825" s="14"/>
    </row>
    <row r="826" spans="1:13" x14ac:dyDescent="0.2">
      <c r="A826" s="14"/>
      <c r="B826" s="14"/>
      <c r="C826" s="14"/>
      <c r="D826" s="32"/>
      <c r="E826" s="14"/>
      <c r="F826" s="14"/>
      <c r="G826" s="14"/>
      <c r="H826" s="14"/>
      <c r="I826" s="14"/>
      <c r="J826" s="18" t="s">
        <v>760</v>
      </c>
      <c r="K826" s="19">
        <f>J825</f>
        <v>2</v>
      </c>
      <c r="L826" s="17">
        <v>0</v>
      </c>
      <c r="M826" s="19">
        <f>ROUND(K826*L826,2)</f>
        <v>0</v>
      </c>
    </row>
    <row r="827" spans="1:13" ht="1" customHeight="1" x14ac:dyDescent="0.2">
      <c r="A827" s="20"/>
      <c r="B827" s="20"/>
      <c r="C827" s="20"/>
      <c r="D827" s="33"/>
      <c r="E827" s="20"/>
      <c r="F827" s="20"/>
      <c r="G827" s="20"/>
      <c r="H827" s="20"/>
      <c r="I827" s="20"/>
      <c r="J827" s="20"/>
      <c r="K827" s="20"/>
      <c r="L827" s="20"/>
      <c r="M827" s="20"/>
    </row>
    <row r="828" spans="1:13" x14ac:dyDescent="0.2">
      <c r="A828" s="13" t="s">
        <v>761</v>
      </c>
      <c r="B828" s="13" t="s">
        <v>20</v>
      </c>
      <c r="C828" s="13" t="s">
        <v>3</v>
      </c>
      <c r="D828" s="21" t="s">
        <v>762</v>
      </c>
      <c r="E828" s="14"/>
      <c r="F828" s="14"/>
      <c r="G828" s="14"/>
      <c r="H828" s="14"/>
      <c r="I828" s="14"/>
      <c r="J828" s="14"/>
      <c r="K828" s="15">
        <f>K831</f>
        <v>2</v>
      </c>
      <c r="L828" s="15">
        <f>L831</f>
        <v>0</v>
      </c>
      <c r="M828" s="15">
        <f>M831</f>
        <v>0</v>
      </c>
    </row>
    <row r="829" spans="1:13" ht="156" x14ac:dyDescent="0.2">
      <c r="A829" s="14"/>
      <c r="B829" s="14"/>
      <c r="C829" s="14"/>
      <c r="D829" s="21" t="s">
        <v>763</v>
      </c>
      <c r="E829" s="14"/>
      <c r="F829" s="14"/>
      <c r="G829" s="14"/>
      <c r="H829" s="14"/>
      <c r="I829" s="14"/>
      <c r="J829" s="14"/>
      <c r="K829" s="14"/>
      <c r="L829" s="14"/>
      <c r="M829" s="14"/>
    </row>
    <row r="830" spans="1:13" x14ac:dyDescent="0.2">
      <c r="A830" s="14"/>
      <c r="B830" s="14"/>
      <c r="C830" s="14"/>
      <c r="D830" s="32"/>
      <c r="E830" s="13" t="s">
        <v>755</v>
      </c>
      <c r="F830" s="16">
        <v>2</v>
      </c>
      <c r="G830" s="17">
        <v>0</v>
      </c>
      <c r="H830" s="17">
        <v>0</v>
      </c>
      <c r="I830" s="17">
        <v>0</v>
      </c>
      <c r="J830" s="15">
        <f>OR(F830&lt;&gt;0,G830&lt;&gt;0,H830&lt;&gt;0,I830&lt;&gt;0)*(F830 + (F830 = 0))*(G830 + (G830 = 0))*(H830 + (H830 = 0))*(I830 + (I830 = 0))</f>
        <v>2</v>
      </c>
      <c r="K830" s="14"/>
      <c r="L830" s="14"/>
      <c r="M830" s="14"/>
    </row>
    <row r="831" spans="1:13" x14ac:dyDescent="0.2">
      <c r="A831" s="14"/>
      <c r="B831" s="14"/>
      <c r="C831" s="14"/>
      <c r="D831" s="32"/>
      <c r="E831" s="14"/>
      <c r="F831" s="14"/>
      <c r="G831" s="14"/>
      <c r="H831" s="14"/>
      <c r="I831" s="14"/>
      <c r="J831" s="18" t="s">
        <v>764</v>
      </c>
      <c r="K831" s="19">
        <f>J830</f>
        <v>2</v>
      </c>
      <c r="L831" s="17">
        <v>0</v>
      </c>
      <c r="M831" s="19">
        <f>ROUND(K831*L831,2)</f>
        <v>0</v>
      </c>
    </row>
    <row r="832" spans="1:13" ht="1" customHeight="1" x14ac:dyDescent="0.2">
      <c r="A832" s="20"/>
      <c r="B832" s="20"/>
      <c r="C832" s="20"/>
      <c r="D832" s="33"/>
      <c r="E832" s="20"/>
      <c r="F832" s="20"/>
      <c r="G832" s="20"/>
      <c r="H832" s="20"/>
      <c r="I832" s="20"/>
      <c r="J832" s="20"/>
      <c r="K832" s="20"/>
      <c r="L832" s="20"/>
      <c r="M832" s="20"/>
    </row>
    <row r="833" spans="1:13" x14ac:dyDescent="0.2">
      <c r="A833" s="14"/>
      <c r="B833" s="14"/>
      <c r="C833" s="14"/>
      <c r="D833" s="32"/>
      <c r="E833" s="14"/>
      <c r="F833" s="14"/>
      <c r="G833" s="14"/>
      <c r="H833" s="14"/>
      <c r="I833" s="14"/>
      <c r="J833" s="18" t="s">
        <v>765</v>
      </c>
      <c r="K833" s="17">
        <v>1</v>
      </c>
      <c r="L833" s="19">
        <f>M818+M823+M828</f>
        <v>0</v>
      </c>
      <c r="M833" s="19">
        <f>ROUND(K833*L833,2)</f>
        <v>0</v>
      </c>
    </row>
    <row r="834" spans="1:13" ht="1" customHeight="1" x14ac:dyDescent="0.2">
      <c r="A834" s="20"/>
      <c r="B834" s="20"/>
      <c r="C834" s="20"/>
      <c r="D834" s="33"/>
      <c r="E834" s="20"/>
      <c r="F834" s="20"/>
      <c r="G834" s="20"/>
      <c r="H834" s="20"/>
      <c r="I834" s="20"/>
      <c r="J834" s="20"/>
      <c r="K834" s="20"/>
      <c r="L834" s="20"/>
      <c r="M834" s="20"/>
    </row>
    <row r="835" spans="1:13" x14ac:dyDescent="0.2">
      <c r="A835" s="9" t="s">
        <v>766</v>
      </c>
      <c r="B835" s="9" t="s">
        <v>14</v>
      </c>
      <c r="C835" s="9" t="s">
        <v>15</v>
      </c>
      <c r="D835" s="31" t="s">
        <v>767</v>
      </c>
      <c r="E835" s="10"/>
      <c r="F835" s="10"/>
      <c r="G835" s="10"/>
      <c r="H835" s="10"/>
      <c r="I835" s="10"/>
      <c r="J835" s="10"/>
      <c r="K835" s="11">
        <f>K846</f>
        <v>1</v>
      </c>
      <c r="L835" s="11">
        <f>L846</f>
        <v>0</v>
      </c>
      <c r="M835" s="11">
        <f>M846</f>
        <v>0</v>
      </c>
    </row>
    <row r="836" spans="1:13" ht="24" x14ac:dyDescent="0.2">
      <c r="A836" s="12" t="s">
        <v>768</v>
      </c>
      <c r="B836" s="13" t="s">
        <v>20</v>
      </c>
      <c r="C836" s="13" t="s">
        <v>55</v>
      </c>
      <c r="D836" s="21" t="s">
        <v>769</v>
      </c>
      <c r="E836" s="14"/>
      <c r="F836" s="14"/>
      <c r="G836" s="14"/>
      <c r="H836" s="14"/>
      <c r="I836" s="14"/>
      <c r="J836" s="14"/>
      <c r="K836" s="15">
        <f>K839</f>
        <v>1</v>
      </c>
      <c r="L836" s="15">
        <f>L839</f>
        <v>0</v>
      </c>
      <c r="M836" s="15">
        <f>M839</f>
        <v>0</v>
      </c>
    </row>
    <row r="837" spans="1:13" ht="84" x14ac:dyDescent="0.2">
      <c r="A837" s="14"/>
      <c r="B837" s="14"/>
      <c r="C837" s="14"/>
      <c r="D837" s="21" t="s">
        <v>770</v>
      </c>
      <c r="E837" s="14"/>
      <c r="F837" s="14"/>
      <c r="G837" s="14"/>
      <c r="H837" s="14"/>
      <c r="I837" s="14"/>
      <c r="J837" s="14"/>
      <c r="K837" s="14"/>
      <c r="L837" s="14"/>
      <c r="M837" s="14"/>
    </row>
    <row r="838" spans="1:13" x14ac:dyDescent="0.2">
      <c r="A838" s="14"/>
      <c r="B838" s="14"/>
      <c r="C838" s="14"/>
      <c r="D838" s="32"/>
      <c r="E838" s="13" t="s">
        <v>771</v>
      </c>
      <c r="F838" s="16">
        <v>1</v>
      </c>
      <c r="G838" s="17">
        <v>0</v>
      </c>
      <c r="H838" s="17">
        <v>0</v>
      </c>
      <c r="I838" s="17">
        <v>0</v>
      </c>
      <c r="J838" s="15">
        <f>OR(F838&lt;&gt;0,G838&lt;&gt;0,H838&lt;&gt;0,I838&lt;&gt;0)*(F838 + (F838 = 0))*(G838 + (G838 = 0))*(H838 + (H838 = 0))*(I838 + (I838 = 0))</f>
        <v>1</v>
      </c>
      <c r="K838" s="14"/>
      <c r="L838" s="14"/>
      <c r="M838" s="14"/>
    </row>
    <row r="839" spans="1:13" x14ac:dyDescent="0.2">
      <c r="A839" s="14"/>
      <c r="B839" s="14"/>
      <c r="C839" s="14"/>
      <c r="D839" s="32"/>
      <c r="E839" s="14"/>
      <c r="F839" s="14"/>
      <c r="G839" s="14"/>
      <c r="H839" s="14"/>
      <c r="I839" s="14"/>
      <c r="J839" s="18" t="s">
        <v>772</v>
      </c>
      <c r="K839" s="19">
        <f>J838</f>
        <v>1</v>
      </c>
      <c r="L839" s="17">
        <v>0</v>
      </c>
      <c r="M839" s="19">
        <f>ROUND(K839*L839,2)</f>
        <v>0</v>
      </c>
    </row>
    <row r="840" spans="1:13" ht="1" customHeight="1" x14ac:dyDescent="0.2">
      <c r="A840" s="20"/>
      <c r="B840" s="20"/>
      <c r="C840" s="20"/>
      <c r="D840" s="33"/>
      <c r="E840" s="20"/>
      <c r="F840" s="20"/>
      <c r="G840" s="20"/>
      <c r="H840" s="20"/>
      <c r="I840" s="20"/>
      <c r="J840" s="20"/>
      <c r="K840" s="20"/>
      <c r="L840" s="20"/>
      <c r="M840" s="20"/>
    </row>
    <row r="841" spans="1:13" ht="24" x14ac:dyDescent="0.2">
      <c r="A841" s="12" t="s">
        <v>773</v>
      </c>
      <c r="B841" s="13" t="s">
        <v>20</v>
      </c>
      <c r="C841" s="13" t="s">
        <v>55</v>
      </c>
      <c r="D841" s="21" t="s">
        <v>774</v>
      </c>
      <c r="E841" s="14"/>
      <c r="F841" s="14"/>
      <c r="G841" s="14"/>
      <c r="H841" s="14"/>
      <c r="I841" s="14"/>
      <c r="J841" s="14"/>
      <c r="K841" s="15">
        <f>K844</f>
        <v>1</v>
      </c>
      <c r="L841" s="15">
        <f>L844</f>
        <v>0</v>
      </c>
      <c r="M841" s="15">
        <f>M844</f>
        <v>0</v>
      </c>
    </row>
    <row r="842" spans="1:13" ht="72" x14ac:dyDescent="0.2">
      <c r="A842" s="14"/>
      <c r="B842" s="14"/>
      <c r="C842" s="14"/>
      <c r="D842" s="21" t="s">
        <v>775</v>
      </c>
      <c r="E842" s="14"/>
      <c r="F842" s="14"/>
      <c r="G842" s="14"/>
      <c r="H842" s="14"/>
      <c r="I842" s="14"/>
      <c r="J842" s="14"/>
      <c r="K842" s="14"/>
      <c r="L842" s="14"/>
      <c r="M842" s="14"/>
    </row>
    <row r="843" spans="1:13" x14ac:dyDescent="0.2">
      <c r="A843" s="14"/>
      <c r="B843" s="14"/>
      <c r="C843" s="14"/>
      <c r="D843" s="32"/>
      <c r="E843" s="13" t="s">
        <v>776</v>
      </c>
      <c r="F843" s="16">
        <v>1</v>
      </c>
      <c r="G843" s="17">
        <v>0</v>
      </c>
      <c r="H843" s="17">
        <v>0</v>
      </c>
      <c r="I843" s="17">
        <v>0</v>
      </c>
      <c r="J843" s="15">
        <f>OR(F843&lt;&gt;0,G843&lt;&gt;0,H843&lt;&gt;0,I843&lt;&gt;0)*(F843 + (F843 = 0))*(G843 + (G843 = 0))*(H843 + (H843 = 0))*(I843 + (I843 = 0))</f>
        <v>1</v>
      </c>
      <c r="K843" s="14"/>
      <c r="L843" s="14"/>
      <c r="M843" s="14"/>
    </row>
    <row r="844" spans="1:13" x14ac:dyDescent="0.2">
      <c r="A844" s="14"/>
      <c r="B844" s="14"/>
      <c r="C844" s="14"/>
      <c r="D844" s="32"/>
      <c r="E844" s="14"/>
      <c r="F844" s="14"/>
      <c r="G844" s="14"/>
      <c r="H844" s="14"/>
      <c r="I844" s="14"/>
      <c r="J844" s="18" t="s">
        <v>777</v>
      </c>
      <c r="K844" s="19">
        <f>J843</f>
        <v>1</v>
      </c>
      <c r="L844" s="17">
        <v>0</v>
      </c>
      <c r="M844" s="19">
        <f>ROUND(K844*L844,2)</f>
        <v>0</v>
      </c>
    </row>
    <row r="845" spans="1:13" ht="1" customHeight="1" x14ac:dyDescent="0.2">
      <c r="A845" s="20"/>
      <c r="B845" s="20"/>
      <c r="C845" s="20"/>
      <c r="D845" s="33"/>
      <c r="E845" s="20"/>
      <c r="F845" s="20"/>
      <c r="G845" s="20"/>
      <c r="H845" s="20"/>
      <c r="I845" s="20"/>
      <c r="J845" s="20"/>
      <c r="K845" s="20"/>
      <c r="L845" s="20"/>
      <c r="M845" s="20"/>
    </row>
    <row r="846" spans="1:13" x14ac:dyDescent="0.2">
      <c r="A846" s="14"/>
      <c r="B846" s="14"/>
      <c r="C846" s="14"/>
      <c r="D846" s="32"/>
      <c r="E846" s="14"/>
      <c r="F846" s="14"/>
      <c r="G846" s="14"/>
      <c r="H846" s="14"/>
      <c r="I846" s="14"/>
      <c r="J846" s="18" t="s">
        <v>778</v>
      </c>
      <c r="K846" s="17">
        <v>1</v>
      </c>
      <c r="L846" s="19">
        <f>M836+M841</f>
        <v>0</v>
      </c>
      <c r="M846" s="19">
        <f>ROUND(K846*L846,2)</f>
        <v>0</v>
      </c>
    </row>
    <row r="847" spans="1:13" ht="1" customHeight="1" x14ac:dyDescent="0.2">
      <c r="A847" s="20"/>
      <c r="B847" s="20"/>
      <c r="C847" s="20"/>
      <c r="D847" s="33"/>
      <c r="E847" s="20"/>
      <c r="F847" s="20"/>
      <c r="G847" s="20"/>
      <c r="H847" s="20"/>
      <c r="I847" s="20"/>
      <c r="J847" s="20"/>
      <c r="K847" s="20"/>
      <c r="L847" s="20"/>
      <c r="M847" s="20"/>
    </row>
    <row r="848" spans="1:13" x14ac:dyDescent="0.2">
      <c r="A848" s="9" t="s">
        <v>779</v>
      </c>
      <c r="B848" s="9" t="s">
        <v>14</v>
      </c>
      <c r="C848" s="9" t="s">
        <v>15</v>
      </c>
      <c r="D848" s="31" t="s">
        <v>780</v>
      </c>
      <c r="E848" s="10"/>
      <c r="F848" s="10"/>
      <c r="G848" s="10"/>
      <c r="H848" s="10"/>
      <c r="I848" s="10"/>
      <c r="J848" s="10"/>
      <c r="K848" s="11">
        <f>K867</f>
        <v>1</v>
      </c>
      <c r="L848" s="11">
        <f>L867</f>
        <v>0</v>
      </c>
      <c r="M848" s="11">
        <f>M867</f>
        <v>0</v>
      </c>
    </row>
    <row r="849" spans="1:13" x14ac:dyDescent="0.2">
      <c r="A849" s="13" t="s">
        <v>781</v>
      </c>
      <c r="B849" s="13" t="s">
        <v>20</v>
      </c>
      <c r="C849" s="13" t="s">
        <v>165</v>
      </c>
      <c r="D849" s="21" t="s">
        <v>782</v>
      </c>
      <c r="E849" s="14"/>
      <c r="F849" s="14"/>
      <c r="G849" s="14"/>
      <c r="H849" s="14"/>
      <c r="I849" s="14"/>
      <c r="J849" s="14"/>
      <c r="K849" s="15">
        <f>K853</f>
        <v>12.06</v>
      </c>
      <c r="L849" s="15">
        <f>L853</f>
        <v>0</v>
      </c>
      <c r="M849" s="15">
        <f>M853</f>
        <v>0</v>
      </c>
    </row>
    <row r="850" spans="1:13" ht="168" x14ac:dyDescent="0.2">
      <c r="A850" s="14"/>
      <c r="B850" s="14"/>
      <c r="C850" s="14"/>
      <c r="D850" s="21" t="s">
        <v>783</v>
      </c>
      <c r="E850" s="14"/>
      <c r="F850" s="14"/>
      <c r="G850" s="14"/>
      <c r="H850" s="14"/>
      <c r="I850" s="14"/>
      <c r="J850" s="14"/>
      <c r="K850" s="14"/>
      <c r="L850" s="14"/>
      <c r="M850" s="14"/>
    </row>
    <row r="851" spans="1:13" x14ac:dyDescent="0.2">
      <c r="A851" s="14"/>
      <c r="B851" s="14"/>
      <c r="C851" s="14"/>
      <c r="D851" s="32"/>
      <c r="E851" s="13" t="s">
        <v>484</v>
      </c>
      <c r="F851" s="16">
        <v>1</v>
      </c>
      <c r="G851" s="17">
        <v>13.75</v>
      </c>
      <c r="H851" s="17">
        <v>0.4</v>
      </c>
      <c r="I851" s="17">
        <v>0</v>
      </c>
      <c r="J851" s="15">
        <f>OR(F851&lt;&gt;0,G851&lt;&gt;0,H851&lt;&gt;0,I851&lt;&gt;0)*(F851 + (F851 = 0))*(G851 + (G851 = 0))*(H851 + (H851 = 0))*(I851 + (I851 = 0))</f>
        <v>5.5</v>
      </c>
      <c r="K851" s="14"/>
      <c r="L851" s="14"/>
      <c r="M851" s="14"/>
    </row>
    <row r="852" spans="1:13" x14ac:dyDescent="0.2">
      <c r="A852" s="14"/>
      <c r="B852" s="14"/>
      <c r="C852" s="14"/>
      <c r="D852" s="32"/>
      <c r="E852" s="13" t="s">
        <v>784</v>
      </c>
      <c r="F852" s="16">
        <v>1</v>
      </c>
      <c r="G852" s="17">
        <v>16.399999999999999</v>
      </c>
      <c r="H852" s="17">
        <v>0.4</v>
      </c>
      <c r="I852" s="17">
        <v>0</v>
      </c>
      <c r="J852" s="15">
        <f>OR(F852&lt;&gt;0,G852&lt;&gt;0,H852&lt;&gt;0,I852&lt;&gt;0)*(F852 + (F852 = 0))*(G852 + (G852 = 0))*(H852 + (H852 = 0))*(I852 + (I852 = 0))</f>
        <v>6.56</v>
      </c>
      <c r="K852" s="14"/>
      <c r="L852" s="14"/>
      <c r="M852" s="14"/>
    </row>
    <row r="853" spans="1:13" x14ac:dyDescent="0.2">
      <c r="A853" s="14"/>
      <c r="B853" s="14"/>
      <c r="C853" s="14"/>
      <c r="D853" s="32"/>
      <c r="E853" s="14"/>
      <c r="F853" s="14"/>
      <c r="G853" s="14"/>
      <c r="H853" s="14"/>
      <c r="I853" s="14"/>
      <c r="J853" s="18" t="s">
        <v>785</v>
      </c>
      <c r="K853" s="19">
        <f>SUM(J851:J852)</f>
        <v>12.06</v>
      </c>
      <c r="L853" s="17">
        <v>0</v>
      </c>
      <c r="M853" s="19">
        <f>ROUND(K853*L853,2)</f>
        <v>0</v>
      </c>
    </row>
    <row r="854" spans="1:13" ht="1" customHeight="1" x14ac:dyDescent="0.2">
      <c r="A854" s="20"/>
      <c r="B854" s="20"/>
      <c r="C854" s="20"/>
      <c r="D854" s="33"/>
      <c r="E854" s="20"/>
      <c r="F854" s="20"/>
      <c r="G854" s="20"/>
      <c r="H854" s="20"/>
      <c r="I854" s="20"/>
      <c r="J854" s="20"/>
      <c r="K854" s="20"/>
      <c r="L854" s="20"/>
      <c r="M854" s="20"/>
    </row>
    <row r="855" spans="1:13" x14ac:dyDescent="0.2">
      <c r="A855" s="13" t="s">
        <v>786</v>
      </c>
      <c r="B855" s="13" t="s">
        <v>20</v>
      </c>
      <c r="C855" s="13" t="s">
        <v>87</v>
      </c>
      <c r="D855" s="21" t="s">
        <v>787</v>
      </c>
      <c r="E855" s="14"/>
      <c r="F855" s="14"/>
      <c r="G855" s="14"/>
      <c r="H855" s="14"/>
      <c r="I855" s="14"/>
      <c r="J855" s="14"/>
      <c r="K855" s="15">
        <f>K859</f>
        <v>6.03</v>
      </c>
      <c r="L855" s="15">
        <f>L859</f>
        <v>0</v>
      </c>
      <c r="M855" s="15">
        <f>M859</f>
        <v>0</v>
      </c>
    </row>
    <row r="856" spans="1:13" ht="36" x14ac:dyDescent="0.2">
      <c r="A856" s="14"/>
      <c r="B856" s="14"/>
      <c r="C856" s="14"/>
      <c r="D856" s="21" t="s">
        <v>788</v>
      </c>
      <c r="E856" s="14"/>
      <c r="F856" s="14"/>
      <c r="G856" s="14"/>
      <c r="H856" s="14"/>
      <c r="I856" s="14"/>
      <c r="J856" s="14"/>
      <c r="K856" s="14"/>
      <c r="L856" s="14"/>
      <c r="M856" s="14"/>
    </row>
    <row r="857" spans="1:13" x14ac:dyDescent="0.2">
      <c r="A857" s="14"/>
      <c r="B857" s="14"/>
      <c r="C857" s="14"/>
      <c r="D857" s="32"/>
      <c r="E857" s="13" t="s">
        <v>352</v>
      </c>
      <c r="F857" s="16">
        <v>1</v>
      </c>
      <c r="G857" s="17">
        <v>13.75</v>
      </c>
      <c r="H857" s="17">
        <v>0.4</v>
      </c>
      <c r="I857" s="17">
        <v>0.5</v>
      </c>
      <c r="J857" s="15">
        <f>OR(F857&lt;&gt;0,G857&lt;&gt;0,H857&lt;&gt;0,I857&lt;&gt;0)*(F857 + (F857 = 0))*(G857 + (G857 = 0))*(H857 + (H857 = 0))*(I857 + (I857 = 0))</f>
        <v>2.75</v>
      </c>
      <c r="K857" s="14"/>
      <c r="L857" s="14"/>
      <c r="M857" s="14"/>
    </row>
    <row r="858" spans="1:13" x14ac:dyDescent="0.2">
      <c r="A858" s="14"/>
      <c r="B858" s="14"/>
      <c r="C858" s="14"/>
      <c r="D858" s="32"/>
      <c r="E858" s="13" t="s">
        <v>784</v>
      </c>
      <c r="F858" s="16">
        <v>1</v>
      </c>
      <c r="G858" s="17">
        <v>16.399999999999999</v>
      </c>
      <c r="H858" s="17">
        <v>0.4</v>
      </c>
      <c r="I858" s="17">
        <v>0.5</v>
      </c>
      <c r="J858" s="15">
        <f>OR(F858&lt;&gt;0,G858&lt;&gt;0,H858&lt;&gt;0,I858&lt;&gt;0)*(F858 + (F858 = 0))*(G858 + (G858 = 0))*(H858 + (H858 = 0))*(I858 + (I858 = 0))</f>
        <v>3.28</v>
      </c>
      <c r="K858" s="14"/>
      <c r="L858" s="14"/>
      <c r="M858" s="14"/>
    </row>
    <row r="859" spans="1:13" x14ac:dyDescent="0.2">
      <c r="A859" s="14"/>
      <c r="B859" s="14"/>
      <c r="C859" s="14"/>
      <c r="D859" s="32"/>
      <c r="E859" s="14"/>
      <c r="F859" s="14"/>
      <c r="G859" s="14"/>
      <c r="H859" s="14"/>
      <c r="I859" s="14"/>
      <c r="J859" s="18" t="s">
        <v>789</v>
      </c>
      <c r="K859" s="19">
        <f>SUM(J857:J858)</f>
        <v>6.03</v>
      </c>
      <c r="L859" s="17">
        <v>0</v>
      </c>
      <c r="M859" s="19">
        <f>ROUND(K859*L859,2)</f>
        <v>0</v>
      </c>
    </row>
    <row r="860" spans="1:13" ht="1" customHeight="1" x14ac:dyDescent="0.2">
      <c r="A860" s="20"/>
      <c r="B860" s="20"/>
      <c r="C860" s="20"/>
      <c r="D860" s="33"/>
      <c r="E860" s="20"/>
      <c r="F860" s="20"/>
      <c r="G860" s="20"/>
      <c r="H860" s="20"/>
      <c r="I860" s="20"/>
      <c r="J860" s="20"/>
      <c r="K860" s="20"/>
      <c r="L860" s="20"/>
      <c r="M860" s="20"/>
    </row>
    <row r="861" spans="1:13" x14ac:dyDescent="0.2">
      <c r="A861" s="13" t="s">
        <v>790</v>
      </c>
      <c r="B861" s="13" t="s">
        <v>20</v>
      </c>
      <c r="C861" s="13" t="s">
        <v>87</v>
      </c>
      <c r="D861" s="21" t="s">
        <v>791</v>
      </c>
      <c r="E861" s="14"/>
      <c r="F861" s="14"/>
      <c r="G861" s="14"/>
      <c r="H861" s="14"/>
      <c r="I861" s="14"/>
      <c r="J861" s="14"/>
      <c r="K861" s="15">
        <f>K865</f>
        <v>6.03</v>
      </c>
      <c r="L861" s="15">
        <f>L865</f>
        <v>0</v>
      </c>
      <c r="M861" s="15">
        <f>M865</f>
        <v>0</v>
      </c>
    </row>
    <row r="862" spans="1:13" ht="251" x14ac:dyDescent="0.2">
      <c r="A862" s="14"/>
      <c r="B862" s="14"/>
      <c r="C862" s="14"/>
      <c r="D862" s="21" t="s">
        <v>792</v>
      </c>
      <c r="E862" s="14"/>
      <c r="F862" s="14"/>
      <c r="G862" s="14"/>
      <c r="H862" s="14"/>
      <c r="I862" s="14"/>
      <c r="J862" s="14"/>
      <c r="K862" s="14"/>
      <c r="L862" s="14"/>
      <c r="M862" s="14"/>
    </row>
    <row r="863" spans="1:13" x14ac:dyDescent="0.2">
      <c r="A863" s="14"/>
      <c r="B863" s="14"/>
      <c r="C863" s="14"/>
      <c r="D863" s="32"/>
      <c r="E863" s="13" t="s">
        <v>352</v>
      </c>
      <c r="F863" s="16">
        <v>1</v>
      </c>
      <c r="G863" s="17">
        <v>13.75</v>
      </c>
      <c r="H863" s="17">
        <v>0.4</v>
      </c>
      <c r="I863" s="17">
        <v>0.5</v>
      </c>
      <c r="J863" s="15">
        <f>OR(F863&lt;&gt;0,G863&lt;&gt;0,H863&lt;&gt;0,I863&lt;&gt;0)*(F863 + (F863 = 0))*(G863 + (G863 = 0))*(H863 + (H863 = 0))*(I863 + (I863 = 0))</f>
        <v>2.75</v>
      </c>
      <c r="K863" s="14"/>
      <c r="L863" s="14"/>
      <c r="M863" s="14"/>
    </row>
    <row r="864" spans="1:13" x14ac:dyDescent="0.2">
      <c r="A864" s="14"/>
      <c r="B864" s="14"/>
      <c r="C864" s="14"/>
      <c r="D864" s="32"/>
      <c r="E864" s="13" t="s">
        <v>784</v>
      </c>
      <c r="F864" s="16">
        <v>1</v>
      </c>
      <c r="G864" s="17">
        <v>16.399999999999999</v>
      </c>
      <c r="H864" s="17">
        <v>0.4</v>
      </c>
      <c r="I864" s="17">
        <v>0.5</v>
      </c>
      <c r="J864" s="15">
        <f>OR(F864&lt;&gt;0,G864&lt;&gt;0,H864&lt;&gt;0,I864&lt;&gt;0)*(F864 + (F864 = 0))*(G864 + (G864 = 0))*(H864 + (H864 = 0))*(I864 + (I864 = 0))</f>
        <v>3.28</v>
      </c>
      <c r="K864" s="14"/>
      <c r="L864" s="14"/>
      <c r="M864" s="14"/>
    </row>
    <row r="865" spans="1:13" x14ac:dyDescent="0.2">
      <c r="A865" s="14"/>
      <c r="B865" s="14"/>
      <c r="C865" s="14"/>
      <c r="D865" s="32"/>
      <c r="E865" s="14"/>
      <c r="F865" s="14"/>
      <c r="G865" s="14"/>
      <c r="H865" s="14"/>
      <c r="I865" s="14"/>
      <c r="J865" s="18" t="s">
        <v>793</v>
      </c>
      <c r="K865" s="19">
        <f>SUM(J863:J864)</f>
        <v>6.03</v>
      </c>
      <c r="L865" s="17">
        <v>0</v>
      </c>
      <c r="M865" s="19">
        <f>ROUND(K865*L865,2)</f>
        <v>0</v>
      </c>
    </row>
    <row r="866" spans="1:13" ht="1" customHeight="1" x14ac:dyDescent="0.2">
      <c r="A866" s="20"/>
      <c r="B866" s="20"/>
      <c r="C866" s="20"/>
      <c r="D866" s="33"/>
      <c r="E866" s="20"/>
      <c r="F866" s="20"/>
      <c r="G866" s="20"/>
      <c r="H866" s="20"/>
      <c r="I866" s="20"/>
      <c r="J866" s="20"/>
      <c r="K866" s="20"/>
      <c r="L866" s="20"/>
      <c r="M866" s="20"/>
    </row>
    <row r="867" spans="1:13" x14ac:dyDescent="0.2">
      <c r="A867" s="14"/>
      <c r="B867" s="14"/>
      <c r="C867" s="14"/>
      <c r="D867" s="32"/>
      <c r="E867" s="14"/>
      <c r="F867" s="14"/>
      <c r="G867" s="14"/>
      <c r="H867" s="14"/>
      <c r="I867" s="14"/>
      <c r="J867" s="18" t="s">
        <v>794</v>
      </c>
      <c r="K867" s="17">
        <v>1</v>
      </c>
      <c r="L867" s="19">
        <f>M849+M855+M861</f>
        <v>0</v>
      </c>
      <c r="M867" s="19">
        <f>ROUND(K867*L867,2)</f>
        <v>0</v>
      </c>
    </row>
    <row r="868" spans="1:13" ht="1" customHeight="1" x14ac:dyDescent="0.2">
      <c r="A868" s="20"/>
      <c r="B868" s="20"/>
      <c r="C868" s="20"/>
      <c r="D868" s="33"/>
      <c r="E868" s="20"/>
      <c r="F868" s="20"/>
      <c r="G868" s="20"/>
      <c r="H868" s="20"/>
      <c r="I868" s="20"/>
      <c r="J868" s="20"/>
      <c r="K868" s="20"/>
      <c r="L868" s="20"/>
      <c r="M868" s="20"/>
    </row>
    <row r="869" spans="1:13" x14ac:dyDescent="0.2">
      <c r="A869" s="9" t="s">
        <v>795</v>
      </c>
      <c r="B869" s="9" t="s">
        <v>14</v>
      </c>
      <c r="C869" s="9" t="s">
        <v>15</v>
      </c>
      <c r="D869" s="31" t="s">
        <v>391</v>
      </c>
      <c r="E869" s="10"/>
      <c r="F869" s="10"/>
      <c r="G869" s="10"/>
      <c r="H869" s="10"/>
      <c r="I869" s="10"/>
      <c r="J869" s="10"/>
      <c r="K869" s="11">
        <f>K933</f>
        <v>1</v>
      </c>
      <c r="L869" s="11">
        <f>L933</f>
        <v>0</v>
      </c>
      <c r="M869" s="11">
        <f>M933</f>
        <v>0</v>
      </c>
    </row>
    <row r="870" spans="1:13" ht="24" x14ac:dyDescent="0.2">
      <c r="A870" s="12" t="s">
        <v>796</v>
      </c>
      <c r="B870" s="13" t="s">
        <v>20</v>
      </c>
      <c r="C870" s="13" t="s">
        <v>55</v>
      </c>
      <c r="D870" s="21" t="s">
        <v>797</v>
      </c>
      <c r="E870" s="14"/>
      <c r="F870" s="14"/>
      <c r="G870" s="14"/>
      <c r="H870" s="14"/>
      <c r="I870" s="14"/>
      <c r="J870" s="14"/>
      <c r="K870" s="15">
        <f>K874</f>
        <v>3</v>
      </c>
      <c r="L870" s="15">
        <f>L874</f>
        <v>0</v>
      </c>
      <c r="M870" s="15">
        <f>M874</f>
        <v>0</v>
      </c>
    </row>
    <row r="871" spans="1:13" ht="108" x14ac:dyDescent="0.2">
      <c r="A871" s="14"/>
      <c r="B871" s="14"/>
      <c r="C871" s="14"/>
      <c r="D871" s="21" t="s">
        <v>798</v>
      </c>
      <c r="E871" s="14"/>
      <c r="F871" s="14"/>
      <c r="G871" s="14"/>
      <c r="H871" s="14"/>
      <c r="I871" s="14"/>
      <c r="J871" s="14"/>
      <c r="K871" s="14"/>
      <c r="L871" s="14"/>
      <c r="M871" s="14"/>
    </row>
    <row r="872" spans="1:13" x14ac:dyDescent="0.2">
      <c r="A872" s="14"/>
      <c r="B872" s="14"/>
      <c r="C872" s="14"/>
      <c r="D872" s="32"/>
      <c r="E872" s="13" t="s">
        <v>211</v>
      </c>
      <c r="F872" s="16">
        <v>1</v>
      </c>
      <c r="G872" s="17">
        <v>0</v>
      </c>
      <c r="H872" s="17">
        <v>0</v>
      </c>
      <c r="I872" s="17">
        <v>0</v>
      </c>
      <c r="J872" s="15">
        <f>OR(F872&lt;&gt;0,G872&lt;&gt;0,H872&lt;&gt;0,I872&lt;&gt;0)*(F872 + (F872 = 0))*(G872 + (G872 = 0))*(H872 + (H872 = 0))*(I872 + (I872 = 0))</f>
        <v>1</v>
      </c>
      <c r="K872" s="14"/>
      <c r="L872" s="14"/>
      <c r="M872" s="14"/>
    </row>
    <row r="873" spans="1:13" x14ac:dyDescent="0.2">
      <c r="A873" s="14"/>
      <c r="B873" s="14"/>
      <c r="C873" s="14"/>
      <c r="D873" s="32"/>
      <c r="E873" s="13" t="s">
        <v>211</v>
      </c>
      <c r="F873" s="16">
        <v>2</v>
      </c>
      <c r="G873" s="17">
        <v>0</v>
      </c>
      <c r="H873" s="17">
        <v>0</v>
      </c>
      <c r="I873" s="17">
        <v>0</v>
      </c>
      <c r="J873" s="15">
        <f>OR(F873&lt;&gt;0,G873&lt;&gt;0,H873&lt;&gt;0,I873&lt;&gt;0)*(F873 + (F873 = 0))*(G873 + (G873 = 0))*(H873 + (H873 = 0))*(I873 + (I873 = 0))</f>
        <v>2</v>
      </c>
      <c r="K873" s="14"/>
      <c r="L873" s="14"/>
      <c r="M873" s="14"/>
    </row>
    <row r="874" spans="1:13" x14ac:dyDescent="0.2">
      <c r="A874" s="14"/>
      <c r="B874" s="14"/>
      <c r="C874" s="14"/>
      <c r="D874" s="32"/>
      <c r="E874" s="14"/>
      <c r="F874" s="14"/>
      <c r="G874" s="14"/>
      <c r="H874" s="14"/>
      <c r="I874" s="14"/>
      <c r="J874" s="18" t="s">
        <v>799</v>
      </c>
      <c r="K874" s="19">
        <f>SUM(J872:J873)</f>
        <v>3</v>
      </c>
      <c r="L874" s="17">
        <v>0</v>
      </c>
      <c r="M874" s="19">
        <f>ROUND(K874*L874,2)</f>
        <v>0</v>
      </c>
    </row>
    <row r="875" spans="1:13" ht="1" customHeight="1" x14ac:dyDescent="0.2">
      <c r="A875" s="20"/>
      <c r="B875" s="20"/>
      <c r="C875" s="20"/>
      <c r="D875" s="33"/>
      <c r="E875" s="20"/>
      <c r="F875" s="20"/>
      <c r="G875" s="20"/>
      <c r="H875" s="20"/>
      <c r="I875" s="20"/>
      <c r="J875" s="20"/>
      <c r="K875" s="20"/>
      <c r="L875" s="20"/>
      <c r="M875" s="20"/>
    </row>
    <row r="876" spans="1:13" ht="24" x14ac:dyDescent="0.2">
      <c r="A876" s="13" t="s">
        <v>800</v>
      </c>
      <c r="B876" s="13" t="s">
        <v>20</v>
      </c>
      <c r="C876" s="13" t="s">
        <v>3</v>
      </c>
      <c r="D876" s="21" t="s">
        <v>801</v>
      </c>
      <c r="E876" s="14"/>
      <c r="F876" s="14"/>
      <c r="G876" s="14"/>
      <c r="H876" s="14"/>
      <c r="I876" s="14"/>
      <c r="J876" s="14"/>
      <c r="K876" s="15">
        <f>K880</f>
        <v>3</v>
      </c>
      <c r="L876" s="15">
        <f>L880</f>
        <v>0</v>
      </c>
      <c r="M876" s="15">
        <f>M880</f>
        <v>0</v>
      </c>
    </row>
    <row r="877" spans="1:13" ht="120" x14ac:dyDescent="0.2">
      <c r="A877" s="14"/>
      <c r="B877" s="14"/>
      <c r="C877" s="14"/>
      <c r="D877" s="21" t="s">
        <v>802</v>
      </c>
      <c r="E877" s="14"/>
      <c r="F877" s="14"/>
      <c r="G877" s="14"/>
      <c r="H877" s="14"/>
      <c r="I877" s="14"/>
      <c r="J877" s="14"/>
      <c r="K877" s="14"/>
      <c r="L877" s="14"/>
      <c r="M877" s="14"/>
    </row>
    <row r="878" spans="1:13" x14ac:dyDescent="0.2">
      <c r="A878" s="14"/>
      <c r="B878" s="14"/>
      <c r="C878" s="14"/>
      <c r="D878" s="32"/>
      <c r="E878" s="13" t="s">
        <v>740</v>
      </c>
      <c r="F878" s="16">
        <v>1</v>
      </c>
      <c r="G878" s="17">
        <v>0</v>
      </c>
      <c r="H878" s="17">
        <v>0</v>
      </c>
      <c r="I878" s="17">
        <v>0</v>
      </c>
      <c r="J878" s="15">
        <f>OR(F878&lt;&gt;0,G878&lt;&gt;0,H878&lt;&gt;0,I878&lt;&gt;0)*(F878 + (F878 = 0))*(G878 + (G878 = 0))*(H878 + (H878 = 0))*(I878 + (I878 = 0))</f>
        <v>1</v>
      </c>
      <c r="K878" s="14"/>
      <c r="L878" s="14"/>
      <c r="M878" s="14"/>
    </row>
    <row r="879" spans="1:13" x14ac:dyDescent="0.2">
      <c r="A879" s="14"/>
      <c r="B879" s="14"/>
      <c r="C879" s="14"/>
      <c r="D879" s="32"/>
      <c r="E879" s="13" t="s">
        <v>741</v>
      </c>
      <c r="F879" s="16">
        <v>2</v>
      </c>
      <c r="G879" s="17">
        <v>0</v>
      </c>
      <c r="H879" s="17">
        <v>0</v>
      </c>
      <c r="I879" s="17">
        <v>0</v>
      </c>
      <c r="J879" s="15">
        <f>OR(F879&lt;&gt;0,G879&lt;&gt;0,H879&lt;&gt;0,I879&lt;&gt;0)*(F879 + (F879 = 0))*(G879 + (G879 = 0))*(H879 + (H879 = 0))*(I879 + (I879 = 0))</f>
        <v>2</v>
      </c>
      <c r="K879" s="14"/>
      <c r="L879" s="14"/>
      <c r="M879" s="14"/>
    </row>
    <row r="880" spans="1:13" x14ac:dyDescent="0.2">
      <c r="A880" s="14"/>
      <c r="B880" s="14"/>
      <c r="C880" s="14"/>
      <c r="D880" s="32"/>
      <c r="E880" s="14"/>
      <c r="F880" s="14"/>
      <c r="G880" s="14"/>
      <c r="H880" s="14"/>
      <c r="I880" s="14"/>
      <c r="J880" s="18" t="s">
        <v>803</v>
      </c>
      <c r="K880" s="19">
        <f>SUM(J878:J879)</f>
        <v>3</v>
      </c>
      <c r="L880" s="17">
        <v>0</v>
      </c>
      <c r="M880" s="19">
        <f>ROUND(K880*L880,2)</f>
        <v>0</v>
      </c>
    </row>
    <row r="881" spans="1:13" ht="1" customHeight="1" x14ac:dyDescent="0.2">
      <c r="A881" s="20"/>
      <c r="B881" s="20"/>
      <c r="C881" s="20"/>
      <c r="D881" s="33"/>
      <c r="E881" s="20"/>
      <c r="F881" s="20"/>
      <c r="G881" s="20"/>
      <c r="H881" s="20"/>
      <c r="I881" s="20"/>
      <c r="J881" s="20"/>
      <c r="K881" s="20"/>
      <c r="L881" s="20"/>
      <c r="M881" s="20"/>
    </row>
    <row r="882" spans="1:13" x14ac:dyDescent="0.2">
      <c r="A882" s="13" t="s">
        <v>804</v>
      </c>
      <c r="B882" s="13" t="s">
        <v>20</v>
      </c>
      <c r="C882" s="13" t="s">
        <v>3</v>
      </c>
      <c r="D882" s="21" t="s">
        <v>805</v>
      </c>
      <c r="E882" s="14"/>
      <c r="F882" s="14"/>
      <c r="G882" s="14"/>
      <c r="H882" s="14"/>
      <c r="I882" s="14"/>
      <c r="J882" s="14"/>
      <c r="K882" s="15">
        <f>K886</f>
        <v>3</v>
      </c>
      <c r="L882" s="15">
        <f>L886</f>
        <v>0</v>
      </c>
      <c r="M882" s="15">
        <f>M886</f>
        <v>0</v>
      </c>
    </row>
    <row r="883" spans="1:13" ht="144" x14ac:dyDescent="0.2">
      <c r="A883" s="14"/>
      <c r="B883" s="14"/>
      <c r="C883" s="14"/>
      <c r="D883" s="21" t="s">
        <v>806</v>
      </c>
      <c r="E883" s="14"/>
      <c r="F883" s="14"/>
      <c r="G883" s="14"/>
      <c r="H883" s="14"/>
      <c r="I883" s="14"/>
      <c r="J883" s="14"/>
      <c r="K883" s="14"/>
      <c r="L883" s="14"/>
      <c r="M883" s="14"/>
    </row>
    <row r="884" spans="1:13" x14ac:dyDescent="0.2">
      <c r="A884" s="14"/>
      <c r="B884" s="14"/>
      <c r="C884" s="14"/>
      <c r="D884" s="32"/>
      <c r="E884" s="13" t="s">
        <v>807</v>
      </c>
      <c r="F884" s="16">
        <v>1</v>
      </c>
      <c r="G884" s="17">
        <v>0</v>
      </c>
      <c r="H884" s="17">
        <v>0</v>
      </c>
      <c r="I884" s="17">
        <v>0</v>
      </c>
      <c r="J884" s="15">
        <f>OR(F884&lt;&gt;0,G884&lt;&gt;0,H884&lt;&gt;0,I884&lt;&gt;0)*(F884 + (F884 = 0))*(G884 + (G884 = 0))*(H884 + (H884 = 0))*(I884 + (I884 = 0))</f>
        <v>1</v>
      </c>
      <c r="K884" s="14"/>
      <c r="L884" s="14"/>
      <c r="M884" s="14"/>
    </row>
    <row r="885" spans="1:13" x14ac:dyDescent="0.2">
      <c r="A885" s="14"/>
      <c r="B885" s="14"/>
      <c r="C885" s="14"/>
      <c r="D885" s="32"/>
      <c r="E885" s="13" t="s">
        <v>807</v>
      </c>
      <c r="F885" s="16">
        <v>2</v>
      </c>
      <c r="G885" s="17">
        <v>0</v>
      </c>
      <c r="H885" s="17">
        <v>0</v>
      </c>
      <c r="I885" s="17">
        <v>0</v>
      </c>
      <c r="J885" s="15">
        <f>OR(F885&lt;&gt;0,G885&lt;&gt;0,H885&lt;&gt;0,I885&lt;&gt;0)*(F885 + (F885 = 0))*(G885 + (G885 = 0))*(H885 + (H885 = 0))*(I885 + (I885 = 0))</f>
        <v>2</v>
      </c>
      <c r="K885" s="14"/>
      <c r="L885" s="14"/>
      <c r="M885" s="14"/>
    </row>
    <row r="886" spans="1:13" x14ac:dyDescent="0.2">
      <c r="A886" s="14"/>
      <c r="B886" s="14"/>
      <c r="C886" s="14"/>
      <c r="D886" s="32"/>
      <c r="E886" s="14"/>
      <c r="F886" s="14"/>
      <c r="G886" s="14"/>
      <c r="H886" s="14"/>
      <c r="I886" s="14"/>
      <c r="J886" s="18" t="s">
        <v>808</v>
      </c>
      <c r="K886" s="19">
        <f>SUM(J884:J885)</f>
        <v>3</v>
      </c>
      <c r="L886" s="17">
        <v>0</v>
      </c>
      <c r="M886" s="19">
        <f>ROUND(K886*L886,2)</f>
        <v>0</v>
      </c>
    </row>
    <row r="887" spans="1:13" ht="1" customHeight="1" x14ac:dyDescent="0.2">
      <c r="A887" s="20"/>
      <c r="B887" s="20"/>
      <c r="C887" s="20"/>
      <c r="D887" s="33"/>
      <c r="E887" s="20"/>
      <c r="F887" s="20"/>
      <c r="G887" s="20"/>
      <c r="H887" s="20"/>
      <c r="I887" s="20"/>
      <c r="J887" s="20"/>
      <c r="K887" s="20"/>
      <c r="L887" s="20"/>
      <c r="M887" s="20"/>
    </row>
    <row r="888" spans="1:13" x14ac:dyDescent="0.2">
      <c r="A888" s="13" t="s">
        <v>809</v>
      </c>
      <c r="B888" s="13" t="s">
        <v>20</v>
      </c>
      <c r="C888" s="13" t="s">
        <v>3</v>
      </c>
      <c r="D888" s="21" t="s">
        <v>810</v>
      </c>
      <c r="E888" s="14"/>
      <c r="F888" s="14"/>
      <c r="G888" s="14"/>
      <c r="H888" s="14"/>
      <c r="I888" s="14"/>
      <c r="J888" s="14"/>
      <c r="K888" s="15">
        <f>K892</f>
        <v>3</v>
      </c>
      <c r="L888" s="15">
        <f>L892</f>
        <v>0</v>
      </c>
      <c r="M888" s="15">
        <f>M892</f>
        <v>0</v>
      </c>
    </row>
    <row r="889" spans="1:13" ht="204" x14ac:dyDescent="0.2">
      <c r="A889" s="14"/>
      <c r="B889" s="14"/>
      <c r="C889" s="14"/>
      <c r="D889" s="21" t="s">
        <v>811</v>
      </c>
      <c r="E889" s="14"/>
      <c r="F889" s="14"/>
      <c r="G889" s="14"/>
      <c r="H889" s="14"/>
      <c r="I889" s="14"/>
      <c r="J889" s="14"/>
      <c r="K889" s="14"/>
      <c r="L889" s="14"/>
      <c r="M889" s="14"/>
    </row>
    <row r="890" spans="1:13" x14ac:dyDescent="0.2">
      <c r="A890" s="14"/>
      <c r="B890" s="14"/>
      <c r="C890" s="14"/>
      <c r="D890" s="32"/>
      <c r="E890" s="13" t="s">
        <v>807</v>
      </c>
      <c r="F890" s="16">
        <v>1</v>
      </c>
      <c r="G890" s="17">
        <v>0</v>
      </c>
      <c r="H890" s="17">
        <v>0</v>
      </c>
      <c r="I890" s="17">
        <v>0</v>
      </c>
      <c r="J890" s="15">
        <f>OR(F890&lt;&gt;0,G890&lt;&gt;0,H890&lt;&gt;0,I890&lt;&gt;0)*(F890 + (F890 = 0))*(G890 + (G890 = 0))*(H890 + (H890 = 0))*(I890 + (I890 = 0))</f>
        <v>1</v>
      </c>
      <c r="K890" s="14"/>
      <c r="L890" s="14"/>
      <c r="M890" s="14"/>
    </row>
    <row r="891" spans="1:13" x14ac:dyDescent="0.2">
      <c r="A891" s="14"/>
      <c r="B891" s="14"/>
      <c r="C891" s="14"/>
      <c r="D891" s="32"/>
      <c r="E891" s="13" t="s">
        <v>807</v>
      </c>
      <c r="F891" s="16">
        <v>2</v>
      </c>
      <c r="G891" s="17">
        <v>0</v>
      </c>
      <c r="H891" s="17">
        <v>0</v>
      </c>
      <c r="I891" s="17">
        <v>0</v>
      </c>
      <c r="J891" s="15">
        <f>OR(F891&lt;&gt;0,G891&lt;&gt;0,H891&lt;&gt;0,I891&lt;&gt;0)*(F891 + (F891 = 0))*(G891 + (G891 = 0))*(H891 + (H891 = 0))*(I891 + (I891 = 0))</f>
        <v>2</v>
      </c>
      <c r="K891" s="14"/>
      <c r="L891" s="14"/>
      <c r="M891" s="14"/>
    </row>
    <row r="892" spans="1:13" x14ac:dyDescent="0.2">
      <c r="A892" s="14"/>
      <c r="B892" s="14"/>
      <c r="C892" s="14"/>
      <c r="D892" s="32"/>
      <c r="E892" s="14"/>
      <c r="F892" s="14"/>
      <c r="G892" s="14"/>
      <c r="H892" s="14"/>
      <c r="I892" s="14"/>
      <c r="J892" s="18" t="s">
        <v>812</v>
      </c>
      <c r="K892" s="19">
        <f>SUM(J890:J891)</f>
        <v>3</v>
      </c>
      <c r="L892" s="17">
        <v>0</v>
      </c>
      <c r="M892" s="19">
        <f>ROUND(K892*L892,2)</f>
        <v>0</v>
      </c>
    </row>
    <row r="893" spans="1:13" ht="1" customHeight="1" x14ac:dyDescent="0.2">
      <c r="A893" s="20"/>
      <c r="B893" s="20"/>
      <c r="C893" s="20"/>
      <c r="D893" s="33"/>
      <c r="E893" s="20"/>
      <c r="F893" s="20"/>
      <c r="G893" s="20"/>
      <c r="H893" s="20"/>
      <c r="I893" s="20"/>
      <c r="J893" s="20"/>
      <c r="K893" s="20"/>
      <c r="L893" s="20"/>
      <c r="M893" s="20"/>
    </row>
    <row r="894" spans="1:13" x14ac:dyDescent="0.2">
      <c r="A894" s="13" t="s">
        <v>813</v>
      </c>
      <c r="B894" s="13" t="s">
        <v>20</v>
      </c>
      <c r="C894" s="13" t="s">
        <v>3</v>
      </c>
      <c r="D894" s="21" t="s">
        <v>814</v>
      </c>
      <c r="E894" s="14"/>
      <c r="F894" s="14"/>
      <c r="G894" s="14"/>
      <c r="H894" s="14"/>
      <c r="I894" s="14"/>
      <c r="J894" s="14"/>
      <c r="K894" s="15">
        <f>K897</f>
        <v>1</v>
      </c>
      <c r="L894" s="15">
        <f>L897</f>
        <v>0</v>
      </c>
      <c r="M894" s="15">
        <f>M897</f>
        <v>0</v>
      </c>
    </row>
    <row r="895" spans="1:13" ht="132" x14ac:dyDescent="0.2">
      <c r="A895" s="14"/>
      <c r="B895" s="14"/>
      <c r="C895" s="14"/>
      <c r="D895" s="21" t="s">
        <v>815</v>
      </c>
      <c r="E895" s="14"/>
      <c r="F895" s="14"/>
      <c r="G895" s="14"/>
      <c r="H895" s="14"/>
      <c r="I895" s="14"/>
      <c r="J895" s="14"/>
      <c r="K895" s="14"/>
      <c r="L895" s="14"/>
      <c r="M895" s="14"/>
    </row>
    <row r="896" spans="1:13" x14ac:dyDescent="0.2">
      <c r="A896" s="14"/>
      <c r="B896" s="14"/>
      <c r="C896" s="14"/>
      <c r="D896" s="32"/>
      <c r="E896" s="13" t="s">
        <v>807</v>
      </c>
      <c r="F896" s="16">
        <v>1</v>
      </c>
      <c r="G896" s="17">
        <v>0</v>
      </c>
      <c r="H896" s="17">
        <v>0</v>
      </c>
      <c r="I896" s="17">
        <v>0</v>
      </c>
      <c r="J896" s="15">
        <f>OR(F896&lt;&gt;0,G896&lt;&gt;0,H896&lt;&gt;0,I896&lt;&gt;0)*(F896 + (F896 = 0))*(G896 + (G896 = 0))*(H896 + (H896 = 0))*(I896 + (I896 = 0))</f>
        <v>1</v>
      </c>
      <c r="K896" s="14"/>
      <c r="L896" s="14"/>
      <c r="M896" s="14"/>
    </row>
    <row r="897" spans="1:13" x14ac:dyDescent="0.2">
      <c r="A897" s="14"/>
      <c r="B897" s="14"/>
      <c r="C897" s="14"/>
      <c r="D897" s="32"/>
      <c r="E897" s="14"/>
      <c r="F897" s="14"/>
      <c r="G897" s="14"/>
      <c r="H897" s="14"/>
      <c r="I897" s="14"/>
      <c r="J897" s="18" t="s">
        <v>816</v>
      </c>
      <c r="K897" s="19">
        <f>J896</f>
        <v>1</v>
      </c>
      <c r="L897" s="17">
        <v>0</v>
      </c>
      <c r="M897" s="19">
        <f>ROUND(K897*L897,2)</f>
        <v>0</v>
      </c>
    </row>
    <row r="898" spans="1:13" ht="1" customHeight="1" x14ac:dyDescent="0.2">
      <c r="A898" s="20"/>
      <c r="B898" s="20"/>
      <c r="C898" s="20"/>
      <c r="D898" s="33"/>
      <c r="E898" s="20"/>
      <c r="F898" s="20"/>
      <c r="G898" s="20"/>
      <c r="H898" s="20"/>
      <c r="I898" s="20"/>
      <c r="J898" s="20"/>
      <c r="K898" s="20"/>
      <c r="L898" s="20"/>
      <c r="M898" s="20"/>
    </row>
    <row r="899" spans="1:13" x14ac:dyDescent="0.2">
      <c r="A899" s="13" t="s">
        <v>817</v>
      </c>
      <c r="B899" s="13" t="s">
        <v>20</v>
      </c>
      <c r="C899" s="13" t="s">
        <v>3</v>
      </c>
      <c r="D899" s="21" t="s">
        <v>818</v>
      </c>
      <c r="E899" s="14"/>
      <c r="F899" s="14"/>
      <c r="G899" s="14"/>
      <c r="H899" s="14"/>
      <c r="I899" s="14"/>
      <c r="J899" s="14"/>
      <c r="K899" s="15">
        <f>K903</f>
        <v>3</v>
      </c>
      <c r="L899" s="15">
        <f>L903</f>
        <v>0</v>
      </c>
      <c r="M899" s="15">
        <f>M903</f>
        <v>0</v>
      </c>
    </row>
    <row r="900" spans="1:13" ht="108" x14ac:dyDescent="0.2">
      <c r="A900" s="14"/>
      <c r="B900" s="14"/>
      <c r="C900" s="14"/>
      <c r="D900" s="21" t="s">
        <v>819</v>
      </c>
      <c r="E900" s="14"/>
      <c r="F900" s="14"/>
      <c r="G900" s="14"/>
      <c r="H900" s="14"/>
      <c r="I900" s="14"/>
      <c r="J900" s="14"/>
      <c r="K900" s="14"/>
      <c r="L900" s="14"/>
      <c r="M900" s="14"/>
    </row>
    <row r="901" spans="1:13" x14ac:dyDescent="0.2">
      <c r="A901" s="14"/>
      <c r="B901" s="14"/>
      <c r="C901" s="14"/>
      <c r="D901" s="32"/>
      <c r="E901" s="13" t="s">
        <v>807</v>
      </c>
      <c r="F901" s="16">
        <v>1</v>
      </c>
      <c r="G901" s="17">
        <v>0</v>
      </c>
      <c r="H901" s="17">
        <v>0</v>
      </c>
      <c r="I901" s="17">
        <v>0</v>
      </c>
      <c r="J901" s="15">
        <f>OR(F901&lt;&gt;0,G901&lt;&gt;0,H901&lt;&gt;0,I901&lt;&gt;0)*(F901 + (F901 = 0))*(G901 + (G901 = 0))*(H901 + (H901 = 0))*(I901 + (I901 = 0))</f>
        <v>1</v>
      </c>
      <c r="K901" s="14"/>
      <c r="L901" s="14"/>
      <c r="M901" s="14"/>
    </row>
    <row r="902" spans="1:13" x14ac:dyDescent="0.2">
      <c r="A902" s="14"/>
      <c r="B902" s="14"/>
      <c r="C902" s="14"/>
      <c r="D902" s="32"/>
      <c r="E902" s="13" t="s">
        <v>807</v>
      </c>
      <c r="F902" s="16">
        <v>2</v>
      </c>
      <c r="G902" s="17">
        <v>0</v>
      </c>
      <c r="H902" s="17">
        <v>0</v>
      </c>
      <c r="I902" s="17">
        <v>0</v>
      </c>
      <c r="J902" s="15">
        <f>OR(F902&lt;&gt;0,G902&lt;&gt;0,H902&lt;&gt;0,I902&lt;&gt;0)*(F902 + (F902 = 0))*(G902 + (G902 = 0))*(H902 + (H902 = 0))*(I902 + (I902 = 0))</f>
        <v>2</v>
      </c>
      <c r="K902" s="14"/>
      <c r="L902" s="14"/>
      <c r="M902" s="14"/>
    </row>
    <row r="903" spans="1:13" x14ac:dyDescent="0.2">
      <c r="A903" s="14"/>
      <c r="B903" s="14"/>
      <c r="C903" s="14"/>
      <c r="D903" s="32"/>
      <c r="E903" s="14"/>
      <c r="F903" s="14"/>
      <c r="G903" s="14"/>
      <c r="H903" s="14"/>
      <c r="I903" s="14"/>
      <c r="J903" s="18" t="s">
        <v>820</v>
      </c>
      <c r="K903" s="19">
        <f>SUM(J901:J902)</f>
        <v>3</v>
      </c>
      <c r="L903" s="17">
        <v>0</v>
      </c>
      <c r="M903" s="19">
        <f>ROUND(K903*L903,2)</f>
        <v>0</v>
      </c>
    </row>
    <row r="904" spans="1:13" ht="1" customHeight="1" x14ac:dyDescent="0.2">
      <c r="A904" s="20"/>
      <c r="B904" s="20"/>
      <c r="C904" s="20"/>
      <c r="D904" s="33"/>
      <c r="E904" s="20"/>
      <c r="F904" s="20"/>
      <c r="G904" s="20"/>
      <c r="H904" s="20"/>
      <c r="I904" s="20"/>
      <c r="J904" s="20"/>
      <c r="K904" s="20"/>
      <c r="L904" s="20"/>
      <c r="M904" s="20"/>
    </row>
    <row r="905" spans="1:13" x14ac:dyDescent="0.2">
      <c r="A905" s="13" t="s">
        <v>821</v>
      </c>
      <c r="B905" s="13" t="s">
        <v>20</v>
      </c>
      <c r="C905" s="13" t="s">
        <v>3</v>
      </c>
      <c r="D905" s="21" t="s">
        <v>822</v>
      </c>
      <c r="E905" s="14"/>
      <c r="F905" s="14"/>
      <c r="G905" s="14"/>
      <c r="H905" s="14"/>
      <c r="I905" s="14"/>
      <c r="J905" s="14"/>
      <c r="K905" s="15">
        <f>K909</f>
        <v>3</v>
      </c>
      <c r="L905" s="15">
        <f>L909</f>
        <v>0</v>
      </c>
      <c r="M905" s="15">
        <f>M909</f>
        <v>0</v>
      </c>
    </row>
    <row r="906" spans="1:13" ht="96" x14ac:dyDescent="0.2">
      <c r="A906" s="14"/>
      <c r="B906" s="14"/>
      <c r="C906" s="14"/>
      <c r="D906" s="21" t="s">
        <v>823</v>
      </c>
      <c r="E906" s="14"/>
      <c r="F906" s="14"/>
      <c r="G906" s="14"/>
      <c r="H906" s="14"/>
      <c r="I906" s="14"/>
      <c r="J906" s="14"/>
      <c r="K906" s="14"/>
      <c r="L906" s="14"/>
      <c r="M906" s="14"/>
    </row>
    <row r="907" spans="1:13" x14ac:dyDescent="0.2">
      <c r="A907" s="14"/>
      <c r="B907" s="14"/>
      <c r="C907" s="14"/>
      <c r="D907" s="32"/>
      <c r="E907" s="13" t="s">
        <v>807</v>
      </c>
      <c r="F907" s="16">
        <v>1</v>
      </c>
      <c r="G907" s="17">
        <v>0</v>
      </c>
      <c r="H907" s="17">
        <v>0</v>
      </c>
      <c r="I907" s="17">
        <v>0</v>
      </c>
      <c r="J907" s="15">
        <f>OR(F907&lt;&gt;0,G907&lt;&gt;0,H907&lt;&gt;0,I907&lt;&gt;0)*(F907 + (F907 = 0))*(G907 + (G907 = 0))*(H907 + (H907 = 0))*(I907 + (I907 = 0))</f>
        <v>1</v>
      </c>
      <c r="K907" s="14"/>
      <c r="L907" s="14"/>
      <c r="M907" s="14"/>
    </row>
    <row r="908" spans="1:13" x14ac:dyDescent="0.2">
      <c r="A908" s="14"/>
      <c r="B908" s="14"/>
      <c r="C908" s="14"/>
      <c r="D908" s="32"/>
      <c r="E908" s="13" t="s">
        <v>807</v>
      </c>
      <c r="F908" s="16">
        <v>2</v>
      </c>
      <c r="G908" s="17">
        <v>0</v>
      </c>
      <c r="H908" s="17">
        <v>0</v>
      </c>
      <c r="I908" s="17">
        <v>0</v>
      </c>
      <c r="J908" s="15">
        <f>OR(F908&lt;&gt;0,G908&lt;&gt;0,H908&lt;&gt;0,I908&lt;&gt;0)*(F908 + (F908 = 0))*(G908 + (G908 = 0))*(H908 + (H908 = 0))*(I908 + (I908 = 0))</f>
        <v>2</v>
      </c>
      <c r="K908" s="14"/>
      <c r="L908" s="14"/>
      <c r="M908" s="14"/>
    </row>
    <row r="909" spans="1:13" x14ac:dyDescent="0.2">
      <c r="A909" s="14"/>
      <c r="B909" s="14"/>
      <c r="C909" s="14"/>
      <c r="D909" s="32"/>
      <c r="E909" s="14"/>
      <c r="F909" s="14"/>
      <c r="G909" s="14"/>
      <c r="H909" s="14"/>
      <c r="I909" s="14"/>
      <c r="J909" s="18" t="s">
        <v>824</v>
      </c>
      <c r="K909" s="19">
        <f>SUM(J907:J908)</f>
        <v>3</v>
      </c>
      <c r="L909" s="17">
        <v>0</v>
      </c>
      <c r="M909" s="19">
        <f>ROUND(K909*L909,2)</f>
        <v>0</v>
      </c>
    </row>
    <row r="910" spans="1:13" ht="1" customHeight="1" x14ac:dyDescent="0.2">
      <c r="A910" s="20"/>
      <c r="B910" s="20"/>
      <c r="C910" s="20"/>
      <c r="D910" s="33"/>
      <c r="E910" s="20"/>
      <c r="F910" s="20"/>
      <c r="G910" s="20"/>
      <c r="H910" s="20"/>
      <c r="I910" s="20"/>
      <c r="J910" s="20"/>
      <c r="K910" s="20"/>
      <c r="L910" s="20"/>
      <c r="M910" s="20"/>
    </row>
    <row r="911" spans="1:13" x14ac:dyDescent="0.2">
      <c r="A911" s="13" t="s">
        <v>825</v>
      </c>
      <c r="B911" s="13" t="s">
        <v>20</v>
      </c>
      <c r="C911" s="13" t="s">
        <v>3</v>
      </c>
      <c r="D911" s="21" t="s">
        <v>826</v>
      </c>
      <c r="E911" s="14"/>
      <c r="F911" s="14"/>
      <c r="G911" s="14"/>
      <c r="H911" s="14"/>
      <c r="I911" s="14"/>
      <c r="J911" s="14"/>
      <c r="K911" s="15">
        <f>K915</f>
        <v>3</v>
      </c>
      <c r="L911" s="15">
        <f>L915</f>
        <v>0</v>
      </c>
      <c r="M911" s="15">
        <f>M915</f>
        <v>0</v>
      </c>
    </row>
    <row r="912" spans="1:13" ht="120" x14ac:dyDescent="0.2">
      <c r="A912" s="14"/>
      <c r="B912" s="14"/>
      <c r="C912" s="14"/>
      <c r="D912" s="21" t="s">
        <v>827</v>
      </c>
      <c r="E912" s="14"/>
      <c r="F912" s="14"/>
      <c r="G912" s="14"/>
      <c r="H912" s="14"/>
      <c r="I912" s="14"/>
      <c r="J912" s="14"/>
      <c r="K912" s="14"/>
      <c r="L912" s="14"/>
      <c r="M912" s="14"/>
    </row>
    <row r="913" spans="1:13" x14ac:dyDescent="0.2">
      <c r="A913" s="14"/>
      <c r="B913" s="14"/>
      <c r="C913" s="14"/>
      <c r="D913" s="32"/>
      <c r="E913" s="13" t="s">
        <v>807</v>
      </c>
      <c r="F913" s="16">
        <v>1</v>
      </c>
      <c r="G913" s="17">
        <v>0</v>
      </c>
      <c r="H913" s="17">
        <v>0</v>
      </c>
      <c r="I913" s="17">
        <v>0</v>
      </c>
      <c r="J913" s="15">
        <f>OR(F913&lt;&gt;0,G913&lt;&gt;0,H913&lt;&gt;0,I913&lt;&gt;0)*(F913 + (F913 = 0))*(G913 + (G913 = 0))*(H913 + (H913 = 0))*(I913 + (I913 = 0))</f>
        <v>1</v>
      </c>
      <c r="K913" s="14"/>
      <c r="L913" s="14"/>
      <c r="M913" s="14"/>
    </row>
    <row r="914" spans="1:13" x14ac:dyDescent="0.2">
      <c r="A914" s="14"/>
      <c r="B914" s="14"/>
      <c r="C914" s="14"/>
      <c r="D914" s="32"/>
      <c r="E914" s="13" t="s">
        <v>807</v>
      </c>
      <c r="F914" s="16">
        <v>2</v>
      </c>
      <c r="G914" s="17">
        <v>0</v>
      </c>
      <c r="H914" s="17">
        <v>0</v>
      </c>
      <c r="I914" s="17">
        <v>0</v>
      </c>
      <c r="J914" s="15">
        <f>OR(F914&lt;&gt;0,G914&lt;&gt;0,H914&lt;&gt;0,I914&lt;&gt;0)*(F914 + (F914 = 0))*(G914 + (G914 = 0))*(H914 + (H914 = 0))*(I914 + (I914 = 0))</f>
        <v>2</v>
      </c>
      <c r="K914" s="14"/>
      <c r="L914" s="14"/>
      <c r="M914" s="14"/>
    </row>
    <row r="915" spans="1:13" x14ac:dyDescent="0.2">
      <c r="A915" s="14"/>
      <c r="B915" s="14"/>
      <c r="C915" s="14"/>
      <c r="D915" s="32"/>
      <c r="E915" s="14"/>
      <c r="F915" s="14"/>
      <c r="G915" s="14"/>
      <c r="H915" s="14"/>
      <c r="I915" s="14"/>
      <c r="J915" s="18" t="s">
        <v>828</v>
      </c>
      <c r="K915" s="19">
        <f>SUM(J913:J914)</f>
        <v>3</v>
      </c>
      <c r="L915" s="17">
        <v>0</v>
      </c>
      <c r="M915" s="19">
        <f>ROUND(K915*L915,2)</f>
        <v>0</v>
      </c>
    </row>
    <row r="916" spans="1:13" ht="1" customHeight="1" x14ac:dyDescent="0.2">
      <c r="A916" s="20"/>
      <c r="B916" s="20"/>
      <c r="C916" s="20"/>
      <c r="D916" s="33"/>
      <c r="E916" s="20"/>
      <c r="F916" s="20"/>
      <c r="G916" s="20"/>
      <c r="H916" s="20"/>
      <c r="I916" s="20"/>
      <c r="J916" s="20"/>
      <c r="K916" s="20"/>
      <c r="L916" s="20"/>
      <c r="M916" s="20"/>
    </row>
    <row r="917" spans="1:13" x14ac:dyDescent="0.2">
      <c r="A917" s="13" t="s">
        <v>829</v>
      </c>
      <c r="B917" s="13" t="s">
        <v>20</v>
      </c>
      <c r="C917" s="13" t="s">
        <v>3</v>
      </c>
      <c r="D917" s="21" t="s">
        <v>830</v>
      </c>
      <c r="E917" s="14"/>
      <c r="F917" s="14"/>
      <c r="G917" s="14"/>
      <c r="H917" s="14"/>
      <c r="I917" s="14"/>
      <c r="J917" s="14"/>
      <c r="K917" s="15">
        <f>K921</f>
        <v>3</v>
      </c>
      <c r="L917" s="15">
        <f>L921</f>
        <v>0</v>
      </c>
      <c r="M917" s="15">
        <f>M921</f>
        <v>0</v>
      </c>
    </row>
    <row r="918" spans="1:13" ht="120" x14ac:dyDescent="0.2">
      <c r="A918" s="14"/>
      <c r="B918" s="14"/>
      <c r="C918" s="14"/>
      <c r="D918" s="21" t="s">
        <v>831</v>
      </c>
      <c r="E918" s="14"/>
      <c r="F918" s="14"/>
      <c r="G918" s="14"/>
      <c r="H918" s="14"/>
      <c r="I918" s="14"/>
      <c r="J918" s="14"/>
      <c r="K918" s="14"/>
      <c r="L918" s="14"/>
      <c r="M918" s="14"/>
    </row>
    <row r="919" spans="1:13" x14ac:dyDescent="0.2">
      <c r="A919" s="14"/>
      <c r="B919" s="14"/>
      <c r="C919" s="14"/>
      <c r="D919" s="32"/>
      <c r="E919" s="13" t="s">
        <v>807</v>
      </c>
      <c r="F919" s="16">
        <v>1</v>
      </c>
      <c r="G919" s="17">
        <v>0</v>
      </c>
      <c r="H919" s="17">
        <v>0</v>
      </c>
      <c r="I919" s="17">
        <v>0</v>
      </c>
      <c r="J919" s="15">
        <f>OR(F919&lt;&gt;0,G919&lt;&gt;0,H919&lt;&gt;0,I919&lt;&gt;0)*(F919 + (F919 = 0))*(G919 + (G919 = 0))*(H919 + (H919 = 0))*(I919 + (I919 = 0))</f>
        <v>1</v>
      </c>
      <c r="K919" s="14"/>
      <c r="L919" s="14"/>
      <c r="M919" s="14"/>
    </row>
    <row r="920" spans="1:13" x14ac:dyDescent="0.2">
      <c r="A920" s="14"/>
      <c r="B920" s="14"/>
      <c r="C920" s="14"/>
      <c r="D920" s="32"/>
      <c r="E920" s="13" t="s">
        <v>807</v>
      </c>
      <c r="F920" s="16">
        <v>2</v>
      </c>
      <c r="G920" s="17">
        <v>0</v>
      </c>
      <c r="H920" s="17">
        <v>0</v>
      </c>
      <c r="I920" s="17">
        <v>0</v>
      </c>
      <c r="J920" s="15">
        <f>OR(F920&lt;&gt;0,G920&lt;&gt;0,H920&lt;&gt;0,I920&lt;&gt;0)*(F920 + (F920 = 0))*(G920 + (G920 = 0))*(H920 + (H920 = 0))*(I920 + (I920 = 0))</f>
        <v>2</v>
      </c>
      <c r="K920" s="14"/>
      <c r="L920" s="14"/>
      <c r="M920" s="14"/>
    </row>
    <row r="921" spans="1:13" x14ac:dyDescent="0.2">
      <c r="A921" s="14"/>
      <c r="B921" s="14"/>
      <c r="C921" s="14"/>
      <c r="D921" s="32"/>
      <c r="E921" s="14"/>
      <c r="F921" s="14"/>
      <c r="G921" s="14"/>
      <c r="H921" s="14"/>
      <c r="I921" s="14"/>
      <c r="J921" s="18" t="s">
        <v>832</v>
      </c>
      <c r="K921" s="19">
        <f>SUM(J919:J920)</f>
        <v>3</v>
      </c>
      <c r="L921" s="17">
        <v>0</v>
      </c>
      <c r="M921" s="19">
        <f>ROUND(K921*L921,2)</f>
        <v>0</v>
      </c>
    </row>
    <row r="922" spans="1:13" ht="1" customHeight="1" x14ac:dyDescent="0.2">
      <c r="A922" s="20"/>
      <c r="B922" s="20"/>
      <c r="C922" s="20"/>
      <c r="D922" s="33"/>
      <c r="E922" s="20"/>
      <c r="F922" s="20"/>
      <c r="G922" s="20"/>
      <c r="H922" s="20"/>
      <c r="I922" s="20"/>
      <c r="J922" s="20"/>
      <c r="K922" s="20"/>
      <c r="L922" s="20"/>
      <c r="M922" s="20"/>
    </row>
    <row r="923" spans="1:13" x14ac:dyDescent="0.2">
      <c r="A923" s="13" t="s">
        <v>833</v>
      </c>
      <c r="B923" s="13" t="s">
        <v>20</v>
      </c>
      <c r="C923" s="13" t="s">
        <v>3</v>
      </c>
      <c r="D923" s="21" t="s">
        <v>834</v>
      </c>
      <c r="E923" s="14"/>
      <c r="F923" s="14"/>
      <c r="G923" s="14"/>
      <c r="H923" s="14"/>
      <c r="I923" s="14"/>
      <c r="J923" s="14"/>
      <c r="K923" s="15">
        <f>K926</f>
        <v>5</v>
      </c>
      <c r="L923" s="15">
        <f>L926</f>
        <v>0</v>
      </c>
      <c r="M923" s="15">
        <f>M926</f>
        <v>0</v>
      </c>
    </row>
    <row r="924" spans="1:13" ht="120" x14ac:dyDescent="0.2">
      <c r="A924" s="14"/>
      <c r="B924" s="14"/>
      <c r="C924" s="14"/>
      <c r="D924" s="21" t="s">
        <v>835</v>
      </c>
      <c r="E924" s="14"/>
      <c r="F924" s="14"/>
      <c r="G924" s="14"/>
      <c r="H924" s="14"/>
      <c r="I924" s="14"/>
      <c r="J924" s="14"/>
      <c r="K924" s="14"/>
      <c r="L924" s="14"/>
      <c r="M924" s="14"/>
    </row>
    <row r="925" spans="1:13" x14ac:dyDescent="0.2">
      <c r="A925" s="14"/>
      <c r="B925" s="14"/>
      <c r="C925" s="14"/>
      <c r="D925" s="32"/>
      <c r="E925" s="13" t="s">
        <v>836</v>
      </c>
      <c r="F925" s="16">
        <v>5</v>
      </c>
      <c r="G925" s="17">
        <v>0</v>
      </c>
      <c r="H925" s="17">
        <v>0</v>
      </c>
      <c r="I925" s="17">
        <v>0</v>
      </c>
      <c r="J925" s="15">
        <f>OR(F925&lt;&gt;0,G925&lt;&gt;0,H925&lt;&gt;0,I925&lt;&gt;0)*(F925 + (F925 = 0))*(G925 + (G925 = 0))*(H925 + (H925 = 0))*(I925 + (I925 = 0))</f>
        <v>5</v>
      </c>
      <c r="K925" s="14"/>
      <c r="L925" s="14"/>
      <c r="M925" s="14"/>
    </row>
    <row r="926" spans="1:13" x14ac:dyDescent="0.2">
      <c r="A926" s="14"/>
      <c r="B926" s="14"/>
      <c r="C926" s="14"/>
      <c r="D926" s="32"/>
      <c r="E926" s="14"/>
      <c r="F926" s="14"/>
      <c r="G926" s="14"/>
      <c r="H926" s="14"/>
      <c r="I926" s="14"/>
      <c r="J926" s="18" t="s">
        <v>837</v>
      </c>
      <c r="K926" s="19">
        <f>J925</f>
        <v>5</v>
      </c>
      <c r="L926" s="17">
        <v>0</v>
      </c>
      <c r="M926" s="19">
        <f>ROUND(K926*L926,2)</f>
        <v>0</v>
      </c>
    </row>
    <row r="927" spans="1:13" ht="1" customHeight="1" x14ac:dyDescent="0.2">
      <c r="A927" s="20"/>
      <c r="B927" s="20"/>
      <c r="C927" s="20"/>
      <c r="D927" s="33"/>
      <c r="E927" s="20"/>
      <c r="F927" s="20"/>
      <c r="G927" s="20"/>
      <c r="H927" s="20"/>
      <c r="I927" s="20"/>
      <c r="J927" s="20"/>
      <c r="K927" s="20"/>
      <c r="L927" s="20"/>
      <c r="M927" s="20"/>
    </row>
    <row r="928" spans="1:13" x14ac:dyDescent="0.2">
      <c r="A928" s="13" t="s">
        <v>838</v>
      </c>
      <c r="B928" s="13" t="s">
        <v>20</v>
      </c>
      <c r="C928" s="13" t="s">
        <v>3</v>
      </c>
      <c r="D928" s="21" t="s">
        <v>839</v>
      </c>
      <c r="E928" s="14"/>
      <c r="F928" s="14"/>
      <c r="G928" s="14"/>
      <c r="H928" s="14"/>
      <c r="I928" s="14"/>
      <c r="J928" s="14"/>
      <c r="K928" s="15">
        <f>K931</f>
        <v>5</v>
      </c>
      <c r="L928" s="15">
        <f>L931</f>
        <v>0</v>
      </c>
      <c r="M928" s="15">
        <f>M931</f>
        <v>0</v>
      </c>
    </row>
    <row r="929" spans="1:13" ht="120" x14ac:dyDescent="0.2">
      <c r="A929" s="14"/>
      <c r="B929" s="14"/>
      <c r="C929" s="14"/>
      <c r="D929" s="21" t="s">
        <v>840</v>
      </c>
      <c r="E929" s="14"/>
      <c r="F929" s="14"/>
      <c r="G929" s="14"/>
      <c r="H929" s="14"/>
      <c r="I929" s="14"/>
      <c r="J929" s="14"/>
      <c r="K929" s="14"/>
      <c r="L929" s="14"/>
      <c r="M929" s="14"/>
    </row>
    <row r="930" spans="1:13" x14ac:dyDescent="0.2">
      <c r="A930" s="14"/>
      <c r="B930" s="14"/>
      <c r="C930" s="14"/>
      <c r="D930" s="32"/>
      <c r="E930" s="13" t="s">
        <v>836</v>
      </c>
      <c r="F930" s="16">
        <v>5</v>
      </c>
      <c r="G930" s="17">
        <v>0</v>
      </c>
      <c r="H930" s="17">
        <v>0</v>
      </c>
      <c r="I930" s="17">
        <v>0</v>
      </c>
      <c r="J930" s="15">
        <f>OR(F930&lt;&gt;0,G930&lt;&gt;0,H930&lt;&gt;0,I930&lt;&gt;0)*(F930 + (F930 = 0))*(G930 + (G930 = 0))*(H930 + (H930 = 0))*(I930 + (I930 = 0))</f>
        <v>5</v>
      </c>
      <c r="K930" s="14"/>
      <c r="L930" s="14"/>
      <c r="M930" s="14"/>
    </row>
    <row r="931" spans="1:13" x14ac:dyDescent="0.2">
      <c r="A931" s="14"/>
      <c r="B931" s="14"/>
      <c r="C931" s="14"/>
      <c r="D931" s="32"/>
      <c r="E931" s="14"/>
      <c r="F931" s="14"/>
      <c r="G931" s="14"/>
      <c r="H931" s="14"/>
      <c r="I931" s="14"/>
      <c r="J931" s="18" t="s">
        <v>841</v>
      </c>
      <c r="K931" s="19">
        <f>J930</f>
        <v>5</v>
      </c>
      <c r="L931" s="17">
        <v>0</v>
      </c>
      <c r="M931" s="19">
        <f>ROUND(K931*L931,2)</f>
        <v>0</v>
      </c>
    </row>
    <row r="932" spans="1:13" ht="1" customHeight="1" x14ac:dyDescent="0.2">
      <c r="A932" s="20"/>
      <c r="B932" s="20"/>
      <c r="C932" s="20"/>
      <c r="D932" s="33"/>
      <c r="E932" s="20"/>
      <c r="F932" s="20"/>
      <c r="G932" s="20"/>
      <c r="H932" s="20"/>
      <c r="I932" s="20"/>
      <c r="J932" s="20"/>
      <c r="K932" s="20"/>
      <c r="L932" s="20"/>
      <c r="M932" s="20"/>
    </row>
    <row r="933" spans="1:13" x14ac:dyDescent="0.2">
      <c r="A933" s="14"/>
      <c r="B933" s="14"/>
      <c r="C933" s="14"/>
      <c r="D933" s="32"/>
      <c r="E933" s="14"/>
      <c r="F933" s="14"/>
      <c r="G933" s="14"/>
      <c r="H933" s="14"/>
      <c r="I933" s="14"/>
      <c r="J933" s="18" t="s">
        <v>842</v>
      </c>
      <c r="K933" s="17">
        <v>1</v>
      </c>
      <c r="L933" s="19">
        <f>M870+M876+M882+M888+M894+M899+M905+M911+M917+M923+M928</f>
        <v>0</v>
      </c>
      <c r="M933" s="19">
        <f>ROUND(K933*L933,2)</f>
        <v>0</v>
      </c>
    </row>
    <row r="934" spans="1:13" ht="1" customHeight="1" x14ac:dyDescent="0.2">
      <c r="A934" s="20"/>
      <c r="B934" s="20"/>
      <c r="C934" s="20"/>
      <c r="D934" s="33"/>
      <c r="E934" s="20"/>
      <c r="F934" s="20"/>
      <c r="G934" s="20"/>
      <c r="H934" s="20"/>
      <c r="I934" s="20"/>
      <c r="J934" s="20"/>
      <c r="K934" s="20"/>
      <c r="L934" s="20"/>
      <c r="M934" s="20"/>
    </row>
    <row r="935" spans="1:13" x14ac:dyDescent="0.2">
      <c r="A935" s="14"/>
      <c r="B935" s="14"/>
      <c r="C935" s="14"/>
      <c r="D935" s="32"/>
      <c r="E935" s="14"/>
      <c r="F935" s="14"/>
      <c r="G935" s="14"/>
      <c r="H935" s="14"/>
      <c r="I935" s="14"/>
      <c r="J935" s="18" t="s">
        <v>843</v>
      </c>
      <c r="K935" s="22">
        <v>1</v>
      </c>
      <c r="L935" s="19">
        <f>M778+M787+M802+M817+M835+M848+M869</f>
        <v>0</v>
      </c>
      <c r="M935" s="19">
        <f>ROUND(K935*L935,2)</f>
        <v>0</v>
      </c>
    </row>
    <row r="936" spans="1:13" ht="1" customHeight="1" x14ac:dyDescent="0.2">
      <c r="A936" s="20"/>
      <c r="B936" s="20"/>
      <c r="C936" s="20"/>
      <c r="D936" s="33"/>
      <c r="E936" s="20"/>
      <c r="F936" s="20"/>
      <c r="G936" s="20"/>
      <c r="H936" s="20"/>
      <c r="I936" s="20"/>
      <c r="J936" s="20"/>
      <c r="K936" s="20"/>
      <c r="L936" s="20"/>
      <c r="M936" s="20"/>
    </row>
    <row r="937" spans="1:13" x14ac:dyDescent="0.2">
      <c r="A937" s="5" t="s">
        <v>844</v>
      </c>
      <c r="B937" s="5" t="s">
        <v>14</v>
      </c>
      <c r="C937" s="5" t="s">
        <v>15</v>
      </c>
      <c r="D937" s="30" t="s">
        <v>845</v>
      </c>
      <c r="E937" s="6"/>
      <c r="F937" s="6"/>
      <c r="G937" s="6"/>
      <c r="H937" s="6"/>
      <c r="I937" s="6"/>
      <c r="J937" s="6"/>
      <c r="K937" s="7">
        <f>K992</f>
        <v>1</v>
      </c>
      <c r="L937" s="8">
        <f>L992</f>
        <v>0</v>
      </c>
      <c r="M937" s="8">
        <f>M992</f>
        <v>0</v>
      </c>
    </row>
    <row r="938" spans="1:13" x14ac:dyDescent="0.2">
      <c r="A938" s="9" t="s">
        <v>846</v>
      </c>
      <c r="B938" s="9" t="s">
        <v>14</v>
      </c>
      <c r="C938" s="9" t="s">
        <v>15</v>
      </c>
      <c r="D938" s="31" t="s">
        <v>847</v>
      </c>
      <c r="E938" s="10"/>
      <c r="F938" s="10"/>
      <c r="G938" s="10"/>
      <c r="H938" s="10"/>
      <c r="I938" s="10"/>
      <c r="J938" s="10"/>
      <c r="K938" s="11">
        <f>K959</f>
        <v>1</v>
      </c>
      <c r="L938" s="11">
        <f>L959</f>
        <v>0</v>
      </c>
      <c r="M938" s="11">
        <f>M959</f>
        <v>0</v>
      </c>
    </row>
    <row r="939" spans="1:13" x14ac:dyDescent="0.2">
      <c r="A939" s="12" t="s">
        <v>848</v>
      </c>
      <c r="B939" s="13" t="s">
        <v>20</v>
      </c>
      <c r="C939" s="13" t="s">
        <v>592</v>
      </c>
      <c r="D939" s="21" t="s">
        <v>849</v>
      </c>
      <c r="E939" s="14"/>
      <c r="F939" s="14"/>
      <c r="G939" s="14"/>
      <c r="H939" s="14"/>
      <c r="I939" s="14"/>
      <c r="J939" s="14"/>
      <c r="K939" s="15">
        <f>K942</f>
        <v>14.14</v>
      </c>
      <c r="L939" s="15">
        <f>L942</f>
        <v>0</v>
      </c>
      <c r="M939" s="15">
        <f>M942</f>
        <v>0</v>
      </c>
    </row>
    <row r="940" spans="1:13" ht="48" x14ac:dyDescent="0.2">
      <c r="A940" s="14"/>
      <c r="B940" s="14"/>
      <c r="C940" s="14"/>
      <c r="D940" s="21" t="s">
        <v>850</v>
      </c>
      <c r="E940" s="14"/>
      <c r="F940" s="14"/>
      <c r="G940" s="14"/>
      <c r="H940" s="14"/>
      <c r="I940" s="14"/>
      <c r="J940" s="14"/>
      <c r="K940" s="14"/>
      <c r="L940" s="14"/>
      <c r="M940" s="14"/>
    </row>
    <row r="941" spans="1:13" x14ac:dyDescent="0.2">
      <c r="A941" s="14"/>
      <c r="B941" s="14"/>
      <c r="C941" s="14"/>
      <c r="D941" s="32"/>
      <c r="E941" s="13" t="s">
        <v>851</v>
      </c>
      <c r="F941" s="16">
        <v>1</v>
      </c>
      <c r="G941" s="17">
        <v>17.68</v>
      </c>
      <c r="H941" s="17">
        <v>0</v>
      </c>
      <c r="I941" s="17">
        <v>0.8</v>
      </c>
      <c r="J941" s="15">
        <f>OR(F941&lt;&gt;0,G941&lt;&gt;0,H941&lt;&gt;0,I941&lt;&gt;0)*(F941 + (F941 = 0))*(G941 + (G941 = 0))*(H941 + (H941 = 0))*(I941 + (I941 = 0))</f>
        <v>14.14</v>
      </c>
      <c r="K941" s="14"/>
      <c r="L941" s="14"/>
      <c r="M941" s="14"/>
    </row>
    <row r="942" spans="1:13" x14ac:dyDescent="0.2">
      <c r="A942" s="14"/>
      <c r="B942" s="14"/>
      <c r="C942" s="14"/>
      <c r="D942" s="32"/>
      <c r="E942" s="14"/>
      <c r="F942" s="14"/>
      <c r="G942" s="14"/>
      <c r="H942" s="14"/>
      <c r="I942" s="14"/>
      <c r="J942" s="18" t="s">
        <v>852</v>
      </c>
      <c r="K942" s="19">
        <f>J941</f>
        <v>14.14</v>
      </c>
      <c r="L942" s="17">
        <v>0</v>
      </c>
      <c r="M942" s="19">
        <f>ROUND(K942*L942,2)</f>
        <v>0</v>
      </c>
    </row>
    <row r="943" spans="1:13" ht="1" customHeight="1" x14ac:dyDescent="0.2">
      <c r="A943" s="20"/>
      <c r="B943" s="20"/>
      <c r="C943" s="20"/>
      <c r="D943" s="33"/>
      <c r="E943" s="20"/>
      <c r="F943" s="20"/>
      <c r="G943" s="20"/>
      <c r="H943" s="20"/>
      <c r="I943" s="20"/>
      <c r="J943" s="20"/>
      <c r="K943" s="20"/>
      <c r="L943" s="20"/>
      <c r="M943" s="20"/>
    </row>
    <row r="944" spans="1:13" x14ac:dyDescent="0.2">
      <c r="A944" s="12" t="s">
        <v>853</v>
      </c>
      <c r="B944" s="13" t="s">
        <v>20</v>
      </c>
      <c r="C944" s="13" t="s">
        <v>854</v>
      </c>
      <c r="D944" s="21" t="s">
        <v>855</v>
      </c>
      <c r="E944" s="14"/>
      <c r="F944" s="14"/>
      <c r="G944" s="14"/>
      <c r="H944" s="14"/>
      <c r="I944" s="14"/>
      <c r="J944" s="14"/>
      <c r="K944" s="15">
        <f>K947</f>
        <v>17.239999999999998</v>
      </c>
      <c r="L944" s="15">
        <f>L947</f>
        <v>0</v>
      </c>
      <c r="M944" s="15">
        <f>M947</f>
        <v>0</v>
      </c>
    </row>
    <row r="945" spans="1:13" ht="84" x14ac:dyDescent="0.2">
      <c r="A945" s="14"/>
      <c r="B945" s="14"/>
      <c r="C945" s="14"/>
      <c r="D945" s="21" t="s">
        <v>856</v>
      </c>
      <c r="E945" s="14"/>
      <c r="F945" s="14"/>
      <c r="G945" s="14"/>
      <c r="H945" s="14"/>
      <c r="I945" s="14"/>
      <c r="J945" s="14"/>
      <c r="K945" s="14"/>
      <c r="L945" s="14"/>
      <c r="M945" s="14"/>
    </row>
    <row r="946" spans="1:13" x14ac:dyDescent="0.2">
      <c r="A946" s="14"/>
      <c r="B946" s="14"/>
      <c r="C946" s="14"/>
      <c r="D946" s="32"/>
      <c r="E946" s="13" t="s">
        <v>857</v>
      </c>
      <c r="F946" s="16">
        <v>1</v>
      </c>
      <c r="G946" s="17">
        <v>17.68</v>
      </c>
      <c r="H946" s="17">
        <v>1.5</v>
      </c>
      <c r="I946" s="17">
        <v>0.65</v>
      </c>
      <c r="J946" s="15">
        <f>OR(F946&lt;&gt;0,G946&lt;&gt;0,H946&lt;&gt;0,I946&lt;&gt;0)*(F946 + (F946 = 0))*(G946 + (G946 = 0))*(H946 + (H946 = 0))*(I946 + (I946 = 0))</f>
        <v>17.239999999999998</v>
      </c>
      <c r="K946" s="14"/>
      <c r="L946" s="14"/>
      <c r="M946" s="14"/>
    </row>
    <row r="947" spans="1:13" x14ac:dyDescent="0.2">
      <c r="A947" s="14"/>
      <c r="B947" s="14"/>
      <c r="C947" s="14"/>
      <c r="D947" s="32"/>
      <c r="E947" s="14"/>
      <c r="F947" s="14"/>
      <c r="G947" s="14"/>
      <c r="H947" s="14"/>
      <c r="I947" s="14"/>
      <c r="J947" s="18" t="s">
        <v>858</v>
      </c>
      <c r="K947" s="19">
        <f>J946</f>
        <v>17.239999999999998</v>
      </c>
      <c r="L947" s="17">
        <v>0</v>
      </c>
      <c r="M947" s="19">
        <f>ROUND(K947*L947,2)</f>
        <v>0</v>
      </c>
    </row>
    <row r="948" spans="1:13" ht="1" customHeight="1" x14ac:dyDescent="0.2">
      <c r="A948" s="20"/>
      <c r="B948" s="20"/>
      <c r="C948" s="20"/>
      <c r="D948" s="33"/>
      <c r="E948" s="20"/>
      <c r="F948" s="20"/>
      <c r="G948" s="20"/>
      <c r="H948" s="20"/>
      <c r="I948" s="20"/>
      <c r="J948" s="20"/>
      <c r="K948" s="20"/>
      <c r="L948" s="20"/>
      <c r="M948" s="20"/>
    </row>
    <row r="949" spans="1:13" ht="24" x14ac:dyDescent="0.2">
      <c r="A949" s="12" t="s">
        <v>859</v>
      </c>
      <c r="B949" s="13" t="s">
        <v>20</v>
      </c>
      <c r="C949" s="13" t="s">
        <v>592</v>
      </c>
      <c r="D949" s="21" t="s">
        <v>860</v>
      </c>
      <c r="E949" s="14"/>
      <c r="F949" s="14"/>
      <c r="G949" s="14"/>
      <c r="H949" s="14"/>
      <c r="I949" s="14"/>
      <c r="J949" s="14"/>
      <c r="K949" s="15">
        <f>K952</f>
        <v>26.52</v>
      </c>
      <c r="L949" s="15">
        <f>L952</f>
        <v>0</v>
      </c>
      <c r="M949" s="15">
        <f>M952</f>
        <v>0</v>
      </c>
    </row>
    <row r="950" spans="1:13" ht="144" x14ac:dyDescent="0.2">
      <c r="A950" s="14"/>
      <c r="B950" s="14"/>
      <c r="C950" s="14"/>
      <c r="D950" s="21" t="s">
        <v>861</v>
      </c>
      <c r="E950" s="14"/>
      <c r="F950" s="14"/>
      <c r="G950" s="14"/>
      <c r="H950" s="14"/>
      <c r="I950" s="14"/>
      <c r="J950" s="14"/>
      <c r="K950" s="14"/>
      <c r="L950" s="14"/>
      <c r="M950" s="14"/>
    </row>
    <row r="951" spans="1:13" x14ac:dyDescent="0.2">
      <c r="A951" s="14"/>
      <c r="B951" s="14"/>
      <c r="C951" s="14"/>
      <c r="D951" s="32"/>
      <c r="E951" s="13" t="s">
        <v>862</v>
      </c>
      <c r="F951" s="16">
        <v>1</v>
      </c>
      <c r="G951" s="17">
        <v>17.68</v>
      </c>
      <c r="H951" s="17">
        <v>1.5</v>
      </c>
      <c r="I951" s="17">
        <v>0</v>
      </c>
      <c r="J951" s="15">
        <f>OR(F951&lt;&gt;0,G951&lt;&gt;0,H951&lt;&gt;0,I951&lt;&gt;0)*(F951 + (F951 = 0))*(G951 + (G951 = 0))*(H951 + (H951 = 0))*(I951 + (I951 = 0))</f>
        <v>26.52</v>
      </c>
      <c r="K951" s="14"/>
      <c r="L951" s="14"/>
      <c r="M951" s="14"/>
    </row>
    <row r="952" spans="1:13" x14ac:dyDescent="0.2">
      <c r="A952" s="14"/>
      <c r="B952" s="14"/>
      <c r="C952" s="14"/>
      <c r="D952" s="32"/>
      <c r="E952" s="14"/>
      <c r="F952" s="14"/>
      <c r="G952" s="14"/>
      <c r="H952" s="14"/>
      <c r="I952" s="14"/>
      <c r="J952" s="18" t="s">
        <v>863</v>
      </c>
      <c r="K952" s="19">
        <f>J951</f>
        <v>26.52</v>
      </c>
      <c r="L952" s="17">
        <v>0</v>
      </c>
      <c r="M952" s="19">
        <f>ROUND(K952*L952,2)</f>
        <v>0</v>
      </c>
    </row>
    <row r="953" spans="1:13" ht="1" customHeight="1" x14ac:dyDescent="0.2">
      <c r="A953" s="20"/>
      <c r="B953" s="20"/>
      <c r="C953" s="20"/>
      <c r="D953" s="33"/>
      <c r="E953" s="20"/>
      <c r="F953" s="20"/>
      <c r="G953" s="20"/>
      <c r="H953" s="20"/>
      <c r="I953" s="20"/>
      <c r="J953" s="20"/>
      <c r="K953" s="20"/>
      <c r="L953" s="20"/>
      <c r="M953" s="20"/>
    </row>
    <row r="954" spans="1:13" x14ac:dyDescent="0.2">
      <c r="A954" s="12" t="s">
        <v>864</v>
      </c>
      <c r="B954" s="13" t="s">
        <v>20</v>
      </c>
      <c r="C954" s="13" t="s">
        <v>48</v>
      </c>
      <c r="D954" s="21" t="s">
        <v>865</v>
      </c>
      <c r="E954" s="14"/>
      <c r="F954" s="14"/>
      <c r="G954" s="14"/>
      <c r="H954" s="14"/>
      <c r="I954" s="14"/>
      <c r="J954" s="14"/>
      <c r="K954" s="15">
        <f>K957</f>
        <v>17.5</v>
      </c>
      <c r="L954" s="15">
        <f>L957</f>
        <v>0</v>
      </c>
      <c r="M954" s="15">
        <f>M957</f>
        <v>0</v>
      </c>
    </row>
    <row r="955" spans="1:13" ht="216" x14ac:dyDescent="0.2">
      <c r="A955" s="14"/>
      <c r="B955" s="14"/>
      <c r="C955" s="14"/>
      <c r="D955" s="21" t="s">
        <v>866</v>
      </c>
      <c r="E955" s="14"/>
      <c r="F955" s="14"/>
      <c r="G955" s="14"/>
      <c r="H955" s="14"/>
      <c r="I955" s="14"/>
      <c r="J955" s="14"/>
      <c r="K955" s="14"/>
      <c r="L955" s="14"/>
      <c r="M955" s="14"/>
    </row>
    <row r="956" spans="1:13" x14ac:dyDescent="0.2">
      <c r="A956" s="14"/>
      <c r="B956" s="14"/>
      <c r="C956" s="14"/>
      <c r="D956" s="32"/>
      <c r="E956" s="13" t="s">
        <v>867</v>
      </c>
      <c r="F956" s="16">
        <v>1</v>
      </c>
      <c r="G956" s="17">
        <v>17.5</v>
      </c>
      <c r="H956" s="17">
        <v>0</v>
      </c>
      <c r="I956" s="17">
        <v>0</v>
      </c>
      <c r="J956" s="15">
        <f>OR(F956&lt;&gt;0,G956&lt;&gt;0,H956&lt;&gt;0,I956&lt;&gt;0)*(F956 + (F956 = 0))*(G956 + (G956 = 0))*(H956 + (H956 = 0))*(I956 + (I956 = 0))</f>
        <v>17.5</v>
      </c>
      <c r="K956" s="14"/>
      <c r="L956" s="14"/>
      <c r="M956" s="14"/>
    </row>
    <row r="957" spans="1:13" x14ac:dyDescent="0.2">
      <c r="A957" s="14"/>
      <c r="B957" s="14"/>
      <c r="C957" s="14"/>
      <c r="D957" s="32"/>
      <c r="E957" s="14"/>
      <c r="F957" s="14"/>
      <c r="G957" s="14"/>
      <c r="H957" s="14"/>
      <c r="I957" s="14"/>
      <c r="J957" s="18" t="s">
        <v>868</v>
      </c>
      <c r="K957" s="19">
        <f>J956</f>
        <v>17.5</v>
      </c>
      <c r="L957" s="17">
        <v>0</v>
      </c>
      <c r="M957" s="19">
        <f>ROUND(K957*L957,2)</f>
        <v>0</v>
      </c>
    </row>
    <row r="958" spans="1:13" ht="1" customHeight="1" x14ac:dyDescent="0.2">
      <c r="A958" s="20"/>
      <c r="B958" s="20"/>
      <c r="C958" s="20"/>
      <c r="D958" s="33"/>
      <c r="E958" s="20"/>
      <c r="F958" s="20"/>
      <c r="G958" s="20"/>
      <c r="H958" s="20"/>
      <c r="I958" s="20"/>
      <c r="J958" s="20"/>
      <c r="K958" s="20"/>
      <c r="L958" s="20"/>
      <c r="M958" s="20"/>
    </row>
    <row r="959" spans="1:13" x14ac:dyDescent="0.2">
      <c r="A959" s="14"/>
      <c r="B959" s="14"/>
      <c r="C959" s="14"/>
      <c r="D959" s="32"/>
      <c r="E959" s="14"/>
      <c r="F959" s="14"/>
      <c r="G959" s="14"/>
      <c r="H959" s="14"/>
      <c r="I959" s="14"/>
      <c r="J959" s="18" t="s">
        <v>869</v>
      </c>
      <c r="K959" s="17">
        <v>1</v>
      </c>
      <c r="L959" s="19">
        <f>M939+M944+M949+M954</f>
        <v>0</v>
      </c>
      <c r="M959" s="19">
        <f>ROUND(K959*L959,2)</f>
        <v>0</v>
      </c>
    </row>
    <row r="960" spans="1:13" ht="1" customHeight="1" x14ac:dyDescent="0.2">
      <c r="A960" s="20"/>
      <c r="B960" s="20"/>
      <c r="C960" s="20"/>
      <c r="D960" s="33"/>
      <c r="E960" s="20"/>
      <c r="F960" s="20"/>
      <c r="G960" s="20"/>
      <c r="H960" s="20"/>
      <c r="I960" s="20"/>
      <c r="J960" s="20"/>
      <c r="K960" s="20"/>
      <c r="L960" s="20"/>
      <c r="M960" s="20"/>
    </row>
    <row r="961" spans="1:13" x14ac:dyDescent="0.2">
      <c r="A961" s="9" t="s">
        <v>870</v>
      </c>
      <c r="B961" s="9" t="s">
        <v>14</v>
      </c>
      <c r="C961" s="9" t="s">
        <v>15</v>
      </c>
      <c r="D961" s="31" t="s">
        <v>598</v>
      </c>
      <c r="E961" s="10"/>
      <c r="F961" s="10"/>
      <c r="G961" s="10"/>
      <c r="H961" s="10"/>
      <c r="I961" s="10"/>
      <c r="J961" s="10"/>
      <c r="K961" s="11">
        <f>K972</f>
        <v>1</v>
      </c>
      <c r="L961" s="11">
        <f>L972</f>
        <v>0</v>
      </c>
      <c r="M961" s="11">
        <f>M972</f>
        <v>0</v>
      </c>
    </row>
    <row r="962" spans="1:13" ht="24" x14ac:dyDescent="0.2">
      <c r="A962" s="12" t="s">
        <v>871</v>
      </c>
      <c r="B962" s="13" t="s">
        <v>20</v>
      </c>
      <c r="C962" s="13" t="s">
        <v>165</v>
      </c>
      <c r="D962" s="21" t="s">
        <v>872</v>
      </c>
      <c r="E962" s="14"/>
      <c r="F962" s="14"/>
      <c r="G962" s="14"/>
      <c r="H962" s="14"/>
      <c r="I962" s="14"/>
      <c r="J962" s="14"/>
      <c r="K962" s="15">
        <f>K965</f>
        <v>143.5</v>
      </c>
      <c r="L962" s="15">
        <f>L965</f>
        <v>0</v>
      </c>
      <c r="M962" s="15">
        <f>M965</f>
        <v>0</v>
      </c>
    </row>
    <row r="963" spans="1:13" ht="273" x14ac:dyDescent="0.2">
      <c r="A963" s="14"/>
      <c r="B963" s="14"/>
      <c r="C963" s="14"/>
      <c r="D963" s="21" t="s">
        <v>873</v>
      </c>
      <c r="E963" s="14"/>
      <c r="F963" s="14"/>
      <c r="G963" s="14"/>
      <c r="H963" s="14"/>
      <c r="I963" s="14"/>
      <c r="J963" s="14"/>
      <c r="K963" s="14"/>
      <c r="L963" s="14"/>
      <c r="M963" s="14"/>
    </row>
    <row r="964" spans="1:13" x14ac:dyDescent="0.2">
      <c r="A964" s="14"/>
      <c r="B964" s="14"/>
      <c r="C964" s="14"/>
      <c r="D964" s="32"/>
      <c r="E964" s="13" t="s">
        <v>874</v>
      </c>
      <c r="F964" s="16">
        <v>1</v>
      </c>
      <c r="G964" s="17">
        <v>28.7</v>
      </c>
      <c r="H964" s="17">
        <v>5</v>
      </c>
      <c r="I964" s="17">
        <v>0</v>
      </c>
      <c r="J964" s="15">
        <f>OR(F964&lt;&gt;0,G964&lt;&gt;0,H964&lt;&gt;0,I964&lt;&gt;0)*(F964 + (F964 = 0))*(G964 + (G964 = 0))*(H964 + (H964 = 0))*(I964 + (I964 = 0))</f>
        <v>143.5</v>
      </c>
      <c r="K964" s="14"/>
      <c r="L964" s="14"/>
      <c r="M964" s="14"/>
    </row>
    <row r="965" spans="1:13" x14ac:dyDescent="0.2">
      <c r="A965" s="14"/>
      <c r="B965" s="14"/>
      <c r="C965" s="14"/>
      <c r="D965" s="32"/>
      <c r="E965" s="14"/>
      <c r="F965" s="14"/>
      <c r="G965" s="14"/>
      <c r="H965" s="14"/>
      <c r="I965" s="14"/>
      <c r="J965" s="18" t="s">
        <v>875</v>
      </c>
      <c r="K965" s="19">
        <f>J964</f>
        <v>143.5</v>
      </c>
      <c r="L965" s="17">
        <v>0</v>
      </c>
      <c r="M965" s="19">
        <f>ROUND(K965*L965,2)</f>
        <v>0</v>
      </c>
    </row>
    <row r="966" spans="1:13" ht="1" customHeight="1" x14ac:dyDescent="0.2">
      <c r="A966" s="20"/>
      <c r="B966" s="20"/>
      <c r="C966" s="20"/>
      <c r="D966" s="33"/>
      <c r="E966" s="20"/>
      <c r="F966" s="20"/>
      <c r="G966" s="20"/>
      <c r="H966" s="20"/>
      <c r="I966" s="20"/>
      <c r="J966" s="20"/>
      <c r="K966" s="20"/>
      <c r="L966" s="20"/>
      <c r="M966" s="20"/>
    </row>
    <row r="967" spans="1:13" x14ac:dyDescent="0.2">
      <c r="A967" s="12" t="s">
        <v>876</v>
      </c>
      <c r="B967" s="13" t="s">
        <v>20</v>
      </c>
      <c r="C967" s="13" t="s">
        <v>165</v>
      </c>
      <c r="D967" s="21" t="s">
        <v>877</v>
      </c>
      <c r="E967" s="14"/>
      <c r="F967" s="14"/>
      <c r="G967" s="14"/>
      <c r="H967" s="14"/>
      <c r="I967" s="14"/>
      <c r="J967" s="14"/>
      <c r="K967" s="15">
        <f>K970</f>
        <v>327.2</v>
      </c>
      <c r="L967" s="15">
        <f>L970</f>
        <v>0</v>
      </c>
      <c r="M967" s="15">
        <f>M970</f>
        <v>0</v>
      </c>
    </row>
    <row r="968" spans="1:13" ht="240" x14ac:dyDescent="0.2">
      <c r="A968" s="14"/>
      <c r="B968" s="14"/>
      <c r="C968" s="14"/>
      <c r="D968" s="21" t="s">
        <v>878</v>
      </c>
      <c r="E968" s="14"/>
      <c r="F968" s="14"/>
      <c r="G968" s="14"/>
      <c r="H968" s="14"/>
      <c r="I968" s="14"/>
      <c r="J968" s="14"/>
      <c r="K968" s="14"/>
      <c r="L968" s="14"/>
      <c r="M968" s="14"/>
    </row>
    <row r="969" spans="1:13" x14ac:dyDescent="0.2">
      <c r="A969" s="14"/>
      <c r="B969" s="14"/>
      <c r="C969" s="14"/>
      <c r="D969" s="32"/>
      <c r="E969" s="13" t="s">
        <v>879</v>
      </c>
      <c r="F969" s="16">
        <v>1</v>
      </c>
      <c r="G969" s="17">
        <v>327.2</v>
      </c>
      <c r="H969" s="17">
        <v>0</v>
      </c>
      <c r="I969" s="17">
        <v>0</v>
      </c>
      <c r="J969" s="15">
        <f>OR(F969&lt;&gt;0,G969&lt;&gt;0,H969&lt;&gt;0,I969&lt;&gt;0)*(F969 + (F969 = 0))*(G969 + (G969 = 0))*(H969 + (H969 = 0))*(I969 + (I969 = 0))</f>
        <v>327.2</v>
      </c>
      <c r="K969" s="14"/>
      <c r="L969" s="14"/>
      <c r="M969" s="14"/>
    </row>
    <row r="970" spans="1:13" x14ac:dyDescent="0.2">
      <c r="A970" s="14"/>
      <c r="B970" s="14"/>
      <c r="C970" s="14"/>
      <c r="D970" s="32"/>
      <c r="E970" s="14"/>
      <c r="F970" s="14"/>
      <c r="G970" s="14"/>
      <c r="H970" s="14"/>
      <c r="I970" s="14"/>
      <c r="J970" s="18" t="s">
        <v>880</v>
      </c>
      <c r="K970" s="19">
        <f>J969</f>
        <v>327.2</v>
      </c>
      <c r="L970" s="17">
        <v>0</v>
      </c>
      <c r="M970" s="19">
        <f>ROUND(K970*L970,2)</f>
        <v>0</v>
      </c>
    </row>
    <row r="971" spans="1:13" ht="1" customHeight="1" x14ac:dyDescent="0.2">
      <c r="A971" s="20"/>
      <c r="B971" s="20"/>
      <c r="C971" s="20"/>
      <c r="D971" s="33"/>
      <c r="E971" s="20"/>
      <c r="F971" s="20"/>
      <c r="G971" s="20"/>
      <c r="H971" s="20"/>
      <c r="I971" s="20"/>
      <c r="J971" s="20"/>
      <c r="K971" s="20"/>
      <c r="L971" s="20"/>
      <c r="M971" s="20"/>
    </row>
    <row r="972" spans="1:13" x14ac:dyDescent="0.2">
      <c r="A972" s="14"/>
      <c r="B972" s="14"/>
      <c r="C972" s="14"/>
      <c r="D972" s="32"/>
      <c r="E972" s="14"/>
      <c r="F972" s="14"/>
      <c r="G972" s="14"/>
      <c r="H972" s="14"/>
      <c r="I972" s="14"/>
      <c r="J972" s="18" t="s">
        <v>881</v>
      </c>
      <c r="K972" s="17">
        <v>1</v>
      </c>
      <c r="L972" s="19">
        <f>M962+M967</f>
        <v>0</v>
      </c>
      <c r="M972" s="19">
        <f>ROUND(K972*L972,2)</f>
        <v>0</v>
      </c>
    </row>
    <row r="973" spans="1:13" ht="1" customHeight="1" x14ac:dyDescent="0.2">
      <c r="A973" s="20"/>
      <c r="B973" s="20"/>
      <c r="C973" s="20"/>
      <c r="D973" s="33"/>
      <c r="E973" s="20"/>
      <c r="F973" s="20"/>
      <c r="G973" s="20"/>
      <c r="H973" s="20"/>
      <c r="I973" s="20"/>
      <c r="J973" s="20"/>
      <c r="K973" s="20"/>
      <c r="L973" s="20"/>
      <c r="M973" s="20"/>
    </row>
    <row r="974" spans="1:13" x14ac:dyDescent="0.2">
      <c r="A974" s="9" t="s">
        <v>882</v>
      </c>
      <c r="B974" s="9" t="s">
        <v>14</v>
      </c>
      <c r="C974" s="9" t="s">
        <v>15</v>
      </c>
      <c r="D974" s="31" t="s">
        <v>883</v>
      </c>
      <c r="E974" s="10"/>
      <c r="F974" s="10"/>
      <c r="G974" s="10"/>
      <c r="H974" s="10"/>
      <c r="I974" s="10"/>
      <c r="J974" s="10"/>
      <c r="K974" s="11">
        <f>K990</f>
        <v>1</v>
      </c>
      <c r="L974" s="11">
        <f>L990</f>
        <v>0</v>
      </c>
      <c r="M974" s="11">
        <f>M990</f>
        <v>0</v>
      </c>
    </row>
    <row r="975" spans="1:13" x14ac:dyDescent="0.2">
      <c r="A975" s="13" t="s">
        <v>884</v>
      </c>
      <c r="B975" s="13" t="s">
        <v>20</v>
      </c>
      <c r="C975" s="13" t="s">
        <v>48</v>
      </c>
      <c r="D975" s="21" t="s">
        <v>885</v>
      </c>
      <c r="E975" s="14"/>
      <c r="F975" s="14"/>
      <c r="G975" s="14"/>
      <c r="H975" s="14"/>
      <c r="I975" s="14"/>
      <c r="J975" s="14"/>
      <c r="K975" s="15">
        <f>K978</f>
        <v>27.2</v>
      </c>
      <c r="L975" s="15">
        <f>L978</f>
        <v>0</v>
      </c>
      <c r="M975" s="15">
        <f>M978</f>
        <v>0</v>
      </c>
    </row>
    <row r="976" spans="1:13" ht="168" x14ac:dyDescent="0.2">
      <c r="A976" s="14"/>
      <c r="B976" s="14"/>
      <c r="C976" s="14"/>
      <c r="D976" s="21" t="s">
        <v>886</v>
      </c>
      <c r="E976" s="14"/>
      <c r="F976" s="14"/>
      <c r="G976" s="14"/>
      <c r="H976" s="14"/>
      <c r="I976" s="14"/>
      <c r="J976" s="14"/>
      <c r="K976" s="14"/>
      <c r="L976" s="14"/>
      <c r="M976" s="14"/>
    </row>
    <row r="977" spans="1:13" x14ac:dyDescent="0.2">
      <c r="A977" s="14"/>
      <c r="B977" s="14"/>
      <c r="C977" s="14"/>
      <c r="D977" s="32"/>
      <c r="E977" s="13" t="s">
        <v>887</v>
      </c>
      <c r="F977" s="16">
        <v>8</v>
      </c>
      <c r="G977" s="17">
        <v>3.4</v>
      </c>
      <c r="H977" s="17">
        <v>0</v>
      </c>
      <c r="I977" s="17">
        <v>0</v>
      </c>
      <c r="J977" s="15">
        <f>OR(F977&lt;&gt;0,G977&lt;&gt;0,H977&lt;&gt;0,I977&lt;&gt;0)*(F977 + (F977 = 0))*(G977 + (G977 = 0))*(H977 + (H977 = 0))*(I977 + (I977 = 0))</f>
        <v>27.2</v>
      </c>
      <c r="K977" s="14"/>
      <c r="L977" s="14"/>
      <c r="M977" s="14"/>
    </row>
    <row r="978" spans="1:13" x14ac:dyDescent="0.2">
      <c r="A978" s="14"/>
      <c r="B978" s="14"/>
      <c r="C978" s="14"/>
      <c r="D978" s="32"/>
      <c r="E978" s="14"/>
      <c r="F978" s="14"/>
      <c r="G978" s="14"/>
      <c r="H978" s="14"/>
      <c r="I978" s="14"/>
      <c r="J978" s="18" t="s">
        <v>888</v>
      </c>
      <c r="K978" s="19">
        <f>J977</f>
        <v>27.2</v>
      </c>
      <c r="L978" s="17">
        <v>0</v>
      </c>
      <c r="M978" s="19">
        <f>ROUND(K978*L978,2)</f>
        <v>0</v>
      </c>
    </row>
    <row r="979" spans="1:13" ht="1" customHeight="1" x14ac:dyDescent="0.2">
      <c r="A979" s="20"/>
      <c r="B979" s="20"/>
      <c r="C979" s="20"/>
      <c r="D979" s="33"/>
      <c r="E979" s="20"/>
      <c r="F979" s="20"/>
      <c r="G979" s="20"/>
      <c r="H979" s="20"/>
      <c r="I979" s="20"/>
      <c r="J979" s="20"/>
      <c r="K979" s="20"/>
      <c r="L979" s="20"/>
      <c r="M979" s="20"/>
    </row>
    <row r="980" spans="1:13" ht="24" x14ac:dyDescent="0.2">
      <c r="A980" s="12" t="s">
        <v>889</v>
      </c>
      <c r="B980" s="13" t="s">
        <v>20</v>
      </c>
      <c r="C980" s="13" t="s">
        <v>48</v>
      </c>
      <c r="D980" s="21" t="s">
        <v>890</v>
      </c>
      <c r="E980" s="14"/>
      <c r="F980" s="14"/>
      <c r="G980" s="14"/>
      <c r="H980" s="14"/>
      <c r="I980" s="14"/>
      <c r="J980" s="14"/>
      <c r="K980" s="15">
        <f>K983</f>
        <v>27.2</v>
      </c>
      <c r="L980" s="15">
        <f>L983</f>
        <v>0</v>
      </c>
      <c r="M980" s="15">
        <f>M983</f>
        <v>0</v>
      </c>
    </row>
    <row r="981" spans="1:13" ht="284" x14ac:dyDescent="0.2">
      <c r="A981" s="14"/>
      <c r="B981" s="14"/>
      <c r="C981" s="14"/>
      <c r="D981" s="21" t="s">
        <v>891</v>
      </c>
      <c r="E981" s="14"/>
      <c r="F981" s="14"/>
      <c r="G981" s="14"/>
      <c r="H981" s="14"/>
      <c r="I981" s="14"/>
      <c r="J981" s="14"/>
      <c r="K981" s="14"/>
      <c r="L981" s="14"/>
      <c r="M981" s="14"/>
    </row>
    <row r="982" spans="1:13" x14ac:dyDescent="0.2">
      <c r="A982" s="14"/>
      <c r="B982" s="14"/>
      <c r="C982" s="14"/>
      <c r="D982" s="32"/>
      <c r="E982" s="13" t="s">
        <v>352</v>
      </c>
      <c r="F982" s="16">
        <v>8</v>
      </c>
      <c r="G982" s="17">
        <v>3.4</v>
      </c>
      <c r="H982" s="17">
        <v>0</v>
      </c>
      <c r="I982" s="17">
        <v>0</v>
      </c>
      <c r="J982" s="15">
        <f>OR(F982&lt;&gt;0,G982&lt;&gt;0,H982&lt;&gt;0,I982&lt;&gt;0)*(F982 + (F982 = 0))*(G982 + (G982 = 0))*(H982 + (H982 = 0))*(I982 + (I982 = 0))</f>
        <v>27.2</v>
      </c>
      <c r="K982" s="14"/>
      <c r="L982" s="14"/>
      <c r="M982" s="14"/>
    </row>
    <row r="983" spans="1:13" x14ac:dyDescent="0.2">
      <c r="A983" s="14"/>
      <c r="B983" s="14"/>
      <c r="C983" s="14"/>
      <c r="D983" s="32"/>
      <c r="E983" s="14"/>
      <c r="F983" s="14"/>
      <c r="G983" s="14"/>
      <c r="H983" s="14"/>
      <c r="I983" s="14"/>
      <c r="J983" s="18" t="s">
        <v>892</v>
      </c>
      <c r="K983" s="19">
        <f>J982</f>
        <v>27.2</v>
      </c>
      <c r="L983" s="17">
        <v>0</v>
      </c>
      <c r="M983" s="19">
        <f>ROUND(K983*L983,2)</f>
        <v>0</v>
      </c>
    </row>
    <row r="984" spans="1:13" ht="1" customHeight="1" x14ac:dyDescent="0.2">
      <c r="A984" s="20"/>
      <c r="B984" s="20"/>
      <c r="C984" s="20"/>
      <c r="D984" s="33"/>
      <c r="E984" s="20"/>
      <c r="F984" s="20"/>
      <c r="G984" s="20"/>
      <c r="H984" s="20"/>
      <c r="I984" s="20"/>
      <c r="J984" s="20"/>
      <c r="K984" s="20"/>
      <c r="L984" s="20"/>
      <c r="M984" s="20"/>
    </row>
    <row r="985" spans="1:13" x14ac:dyDescent="0.2">
      <c r="A985" s="12" t="s">
        <v>864</v>
      </c>
      <c r="B985" s="13" t="s">
        <v>20</v>
      </c>
      <c r="C985" s="13" t="s">
        <v>48</v>
      </c>
      <c r="D985" s="21" t="s">
        <v>865</v>
      </c>
      <c r="E985" s="14"/>
      <c r="F985" s="14"/>
      <c r="G985" s="14"/>
      <c r="H985" s="14"/>
      <c r="I985" s="14"/>
      <c r="J985" s="14"/>
      <c r="K985" s="15">
        <f>K988</f>
        <v>32.880000000000003</v>
      </c>
      <c r="L985" s="15">
        <f>L988</f>
        <v>0</v>
      </c>
      <c r="M985" s="15">
        <f>M988</f>
        <v>0</v>
      </c>
    </row>
    <row r="986" spans="1:13" ht="216" x14ac:dyDescent="0.2">
      <c r="A986" s="14"/>
      <c r="B986" s="14"/>
      <c r="C986" s="14"/>
      <c r="D986" s="21" t="s">
        <v>866</v>
      </c>
      <c r="E986" s="14"/>
      <c r="F986" s="14"/>
      <c r="G986" s="14"/>
      <c r="H986" s="14"/>
      <c r="I986" s="14"/>
      <c r="J986" s="14"/>
      <c r="K986" s="14"/>
      <c r="L986" s="14"/>
      <c r="M986" s="14"/>
    </row>
    <row r="987" spans="1:13" x14ac:dyDescent="0.2">
      <c r="A987" s="14"/>
      <c r="B987" s="14"/>
      <c r="C987" s="14"/>
      <c r="D987" s="32"/>
      <c r="E987" s="13" t="s">
        <v>352</v>
      </c>
      <c r="F987" s="16">
        <v>1</v>
      </c>
      <c r="G987" s="17">
        <v>32.880000000000003</v>
      </c>
      <c r="H987" s="17">
        <v>0</v>
      </c>
      <c r="I987" s="17">
        <v>0</v>
      </c>
      <c r="J987" s="15">
        <f>OR(F987&lt;&gt;0,G987&lt;&gt;0,H987&lt;&gt;0,I987&lt;&gt;0)*(F987 + (F987 = 0))*(G987 + (G987 = 0))*(H987 + (H987 = 0))*(I987 + (I987 = 0))</f>
        <v>32.880000000000003</v>
      </c>
      <c r="K987" s="14"/>
      <c r="L987" s="14"/>
      <c r="M987" s="14"/>
    </row>
    <row r="988" spans="1:13" x14ac:dyDescent="0.2">
      <c r="A988" s="14"/>
      <c r="B988" s="14"/>
      <c r="C988" s="14"/>
      <c r="D988" s="32"/>
      <c r="E988" s="14"/>
      <c r="F988" s="14"/>
      <c r="G988" s="14"/>
      <c r="H988" s="14"/>
      <c r="I988" s="14"/>
      <c r="J988" s="18" t="s">
        <v>868</v>
      </c>
      <c r="K988" s="19">
        <f>J987</f>
        <v>32.880000000000003</v>
      </c>
      <c r="L988" s="17">
        <v>0</v>
      </c>
      <c r="M988" s="19">
        <f>ROUND(K988*L988,2)</f>
        <v>0</v>
      </c>
    </row>
    <row r="989" spans="1:13" ht="1" customHeight="1" x14ac:dyDescent="0.2">
      <c r="A989" s="20"/>
      <c r="B989" s="20"/>
      <c r="C989" s="20"/>
      <c r="D989" s="33"/>
      <c r="E989" s="20"/>
      <c r="F989" s="20"/>
      <c r="G989" s="20"/>
      <c r="H989" s="20"/>
      <c r="I989" s="20"/>
      <c r="J989" s="20"/>
      <c r="K989" s="20"/>
      <c r="L989" s="20"/>
      <c r="M989" s="20"/>
    </row>
    <row r="990" spans="1:13" x14ac:dyDescent="0.2">
      <c r="A990" s="14"/>
      <c r="B990" s="14"/>
      <c r="C990" s="14"/>
      <c r="D990" s="32"/>
      <c r="E990" s="14"/>
      <c r="F990" s="14"/>
      <c r="G990" s="14"/>
      <c r="H990" s="14"/>
      <c r="I990" s="14"/>
      <c r="J990" s="18" t="s">
        <v>893</v>
      </c>
      <c r="K990" s="17">
        <v>1</v>
      </c>
      <c r="L990" s="19">
        <f>M975+M980+M985</f>
        <v>0</v>
      </c>
      <c r="M990" s="19">
        <f>ROUND(K990*L990,2)</f>
        <v>0</v>
      </c>
    </row>
    <row r="991" spans="1:13" ht="1" customHeight="1" x14ac:dyDescent="0.2">
      <c r="A991" s="20"/>
      <c r="B991" s="20"/>
      <c r="C991" s="20"/>
      <c r="D991" s="33"/>
      <c r="E991" s="20"/>
      <c r="F991" s="20"/>
      <c r="G991" s="20"/>
      <c r="H991" s="20"/>
      <c r="I991" s="20"/>
      <c r="J991" s="20"/>
      <c r="K991" s="20"/>
      <c r="L991" s="20"/>
      <c r="M991" s="20"/>
    </row>
    <row r="992" spans="1:13" x14ac:dyDescent="0.2">
      <c r="A992" s="14"/>
      <c r="B992" s="14"/>
      <c r="C992" s="14"/>
      <c r="D992" s="32"/>
      <c r="E992" s="14"/>
      <c r="F992" s="14"/>
      <c r="G992" s="14"/>
      <c r="H992" s="14"/>
      <c r="I992" s="14"/>
      <c r="J992" s="18" t="s">
        <v>894</v>
      </c>
      <c r="K992" s="22">
        <v>1</v>
      </c>
      <c r="L992" s="19">
        <f>M938+M961+M974</f>
        <v>0</v>
      </c>
      <c r="M992" s="19">
        <f>ROUND(K992*L992,2)</f>
        <v>0</v>
      </c>
    </row>
    <row r="993" spans="1:13" ht="1" customHeight="1" x14ac:dyDescent="0.2">
      <c r="A993" s="20"/>
      <c r="B993" s="20"/>
      <c r="C993" s="20"/>
      <c r="D993" s="33"/>
      <c r="E993" s="20"/>
      <c r="F993" s="20"/>
      <c r="G993" s="20"/>
      <c r="H993" s="20"/>
      <c r="I993" s="20"/>
      <c r="J993" s="20"/>
      <c r="K993" s="20"/>
      <c r="L993" s="20"/>
      <c r="M993" s="20"/>
    </row>
    <row r="994" spans="1:13" x14ac:dyDescent="0.2">
      <c r="A994" s="5" t="s">
        <v>895</v>
      </c>
      <c r="B994" s="5" t="s">
        <v>14</v>
      </c>
      <c r="C994" s="5" t="s">
        <v>15</v>
      </c>
      <c r="D994" s="30" t="s">
        <v>391</v>
      </c>
      <c r="E994" s="6"/>
      <c r="F994" s="6"/>
      <c r="G994" s="6"/>
      <c r="H994" s="6"/>
      <c r="I994" s="6"/>
      <c r="J994" s="6"/>
      <c r="K994" s="7">
        <f>K1027</f>
        <v>1</v>
      </c>
      <c r="L994" s="8">
        <f>L1027</f>
        <v>0</v>
      </c>
      <c r="M994" s="8">
        <f>M1027</f>
        <v>0</v>
      </c>
    </row>
    <row r="995" spans="1:13" x14ac:dyDescent="0.2">
      <c r="A995" s="9" t="s">
        <v>896</v>
      </c>
      <c r="B995" s="9" t="s">
        <v>14</v>
      </c>
      <c r="C995" s="9" t="s">
        <v>15</v>
      </c>
      <c r="D995" s="31" t="s">
        <v>897</v>
      </c>
      <c r="E995" s="10"/>
      <c r="F995" s="10"/>
      <c r="G995" s="10"/>
      <c r="H995" s="10"/>
      <c r="I995" s="10"/>
      <c r="J995" s="10"/>
      <c r="K995" s="11">
        <f>K1000</f>
        <v>1</v>
      </c>
      <c r="L995" s="11">
        <f>L1000</f>
        <v>0</v>
      </c>
      <c r="M995" s="11">
        <f>M1000</f>
        <v>0</v>
      </c>
    </row>
    <row r="996" spans="1:13" x14ac:dyDescent="0.2">
      <c r="A996" s="12" t="s">
        <v>898</v>
      </c>
      <c r="B996" s="13" t="s">
        <v>20</v>
      </c>
      <c r="C996" s="13" t="s">
        <v>21</v>
      </c>
      <c r="D996" s="21" t="s">
        <v>899</v>
      </c>
      <c r="E996" s="14"/>
      <c r="F996" s="14"/>
      <c r="G996" s="14"/>
      <c r="H996" s="14"/>
      <c r="I996" s="14"/>
      <c r="J996" s="14"/>
      <c r="K996" s="17">
        <v>1</v>
      </c>
      <c r="L996" s="17">
        <v>0</v>
      </c>
      <c r="M996" s="15">
        <f>ROUND(K996*L996,2)</f>
        <v>0</v>
      </c>
    </row>
    <row r="997" spans="1:13" ht="228" x14ac:dyDescent="0.2">
      <c r="A997" s="14"/>
      <c r="B997" s="14"/>
      <c r="C997" s="14"/>
      <c r="D997" s="21" t="s">
        <v>900</v>
      </c>
      <c r="E997" s="14"/>
      <c r="F997" s="14"/>
      <c r="G997" s="14"/>
      <c r="H997" s="14"/>
      <c r="I997" s="14"/>
      <c r="J997" s="14"/>
      <c r="K997" s="14"/>
      <c r="L997" s="14"/>
      <c r="M997" s="14"/>
    </row>
    <row r="998" spans="1:13" x14ac:dyDescent="0.2">
      <c r="A998" s="12" t="s">
        <v>901</v>
      </c>
      <c r="B998" s="13" t="s">
        <v>20</v>
      </c>
      <c r="C998" s="13" t="s">
        <v>21</v>
      </c>
      <c r="D998" s="21" t="s">
        <v>902</v>
      </c>
      <c r="E998" s="14"/>
      <c r="F998" s="14"/>
      <c r="G998" s="14"/>
      <c r="H998" s="14"/>
      <c r="I998" s="14"/>
      <c r="J998" s="14"/>
      <c r="K998" s="17">
        <v>1</v>
      </c>
      <c r="L998" s="17">
        <v>0</v>
      </c>
      <c r="M998" s="15">
        <f>ROUND(K998*L998,2)</f>
        <v>0</v>
      </c>
    </row>
    <row r="999" spans="1:13" ht="24" x14ac:dyDescent="0.2">
      <c r="A999" s="14"/>
      <c r="B999" s="14"/>
      <c r="C999" s="14"/>
      <c r="D999" s="21" t="s">
        <v>903</v>
      </c>
      <c r="E999" s="14"/>
      <c r="F999" s="14"/>
      <c r="G999" s="14"/>
      <c r="H999" s="14"/>
      <c r="I999" s="14"/>
      <c r="J999" s="14"/>
      <c r="K999" s="14"/>
      <c r="L999" s="14"/>
      <c r="M999" s="14"/>
    </row>
    <row r="1000" spans="1:13" x14ac:dyDescent="0.2">
      <c r="A1000" s="14"/>
      <c r="B1000" s="14"/>
      <c r="C1000" s="14"/>
      <c r="D1000" s="32"/>
      <c r="E1000" s="14"/>
      <c r="F1000" s="14"/>
      <c r="G1000" s="14"/>
      <c r="H1000" s="14"/>
      <c r="I1000" s="14"/>
      <c r="J1000" s="18" t="s">
        <v>904</v>
      </c>
      <c r="K1000" s="17">
        <v>1</v>
      </c>
      <c r="L1000" s="19">
        <f>M996+M998</f>
        <v>0</v>
      </c>
      <c r="M1000" s="19">
        <f>ROUND(K1000*L1000,2)</f>
        <v>0</v>
      </c>
    </row>
    <row r="1001" spans="1:13" ht="1" customHeight="1" x14ac:dyDescent="0.2">
      <c r="A1001" s="20"/>
      <c r="B1001" s="20"/>
      <c r="C1001" s="20"/>
      <c r="D1001" s="33"/>
      <c r="E1001" s="20"/>
      <c r="F1001" s="20"/>
      <c r="G1001" s="20"/>
      <c r="H1001" s="20"/>
      <c r="I1001" s="20"/>
      <c r="J1001" s="20"/>
      <c r="K1001" s="20"/>
      <c r="L1001" s="20"/>
      <c r="M1001" s="20"/>
    </row>
    <row r="1002" spans="1:13" x14ac:dyDescent="0.2">
      <c r="A1002" s="9" t="s">
        <v>905</v>
      </c>
      <c r="B1002" s="9" t="s">
        <v>14</v>
      </c>
      <c r="C1002" s="9" t="s">
        <v>15</v>
      </c>
      <c r="D1002" s="31" t="s">
        <v>906</v>
      </c>
      <c r="E1002" s="10"/>
      <c r="F1002" s="10"/>
      <c r="G1002" s="10"/>
      <c r="H1002" s="10"/>
      <c r="I1002" s="10"/>
      <c r="J1002" s="10"/>
      <c r="K1002" s="11">
        <f>K1008</f>
        <v>1</v>
      </c>
      <c r="L1002" s="11">
        <f>L1008</f>
        <v>0</v>
      </c>
      <c r="M1002" s="11">
        <f>M1008</f>
        <v>0</v>
      </c>
    </row>
    <row r="1003" spans="1:13" x14ac:dyDescent="0.2">
      <c r="A1003" s="12" t="s">
        <v>907</v>
      </c>
      <c r="B1003" s="13" t="s">
        <v>20</v>
      </c>
      <c r="C1003" s="13" t="s">
        <v>21</v>
      </c>
      <c r="D1003" s="21" t="s">
        <v>906</v>
      </c>
      <c r="E1003" s="14"/>
      <c r="F1003" s="14"/>
      <c r="G1003" s="14"/>
      <c r="H1003" s="14"/>
      <c r="I1003" s="14"/>
      <c r="J1003" s="14"/>
      <c r="K1003" s="15">
        <f>K1006</f>
        <v>1</v>
      </c>
      <c r="L1003" s="15">
        <f>L1006</f>
        <v>0</v>
      </c>
      <c r="M1003" s="15">
        <f>M1006</f>
        <v>0</v>
      </c>
    </row>
    <row r="1004" spans="1:13" ht="48" x14ac:dyDescent="0.2">
      <c r="A1004" s="14"/>
      <c r="B1004" s="14"/>
      <c r="C1004" s="14"/>
      <c r="D1004" s="21" t="s">
        <v>908</v>
      </c>
      <c r="E1004" s="14"/>
      <c r="F1004" s="14"/>
      <c r="G1004" s="14"/>
      <c r="H1004" s="14"/>
      <c r="I1004" s="14"/>
      <c r="J1004" s="14"/>
      <c r="K1004" s="14"/>
      <c r="L1004" s="14"/>
      <c r="M1004" s="14"/>
    </row>
    <row r="1005" spans="1:13" x14ac:dyDescent="0.2">
      <c r="A1005" s="14"/>
      <c r="B1005" s="14"/>
      <c r="C1005" s="14"/>
      <c r="D1005" s="32"/>
      <c r="E1005" s="13" t="s">
        <v>15</v>
      </c>
      <c r="F1005" s="16">
        <v>1</v>
      </c>
      <c r="G1005" s="17">
        <v>0</v>
      </c>
      <c r="H1005" s="17">
        <v>0</v>
      </c>
      <c r="I1005" s="17">
        <v>0</v>
      </c>
      <c r="J1005" s="15">
        <f>OR(F1005&lt;&gt;0,G1005&lt;&gt;0,H1005&lt;&gt;0,I1005&lt;&gt;0)*(F1005 + (F1005 = 0))*(G1005 + (G1005 = 0))*(H1005 + (H1005 = 0))*(I1005 + (I1005 = 0))</f>
        <v>1</v>
      </c>
      <c r="K1005" s="14"/>
      <c r="L1005" s="14"/>
      <c r="M1005" s="14"/>
    </row>
    <row r="1006" spans="1:13" x14ac:dyDescent="0.2">
      <c r="A1006" s="14"/>
      <c r="B1006" s="14"/>
      <c r="C1006" s="14"/>
      <c r="D1006" s="32"/>
      <c r="E1006" s="14"/>
      <c r="F1006" s="14"/>
      <c r="G1006" s="14"/>
      <c r="H1006" s="14"/>
      <c r="I1006" s="14"/>
      <c r="J1006" s="18" t="s">
        <v>909</v>
      </c>
      <c r="K1006" s="19">
        <f>J1005</f>
        <v>1</v>
      </c>
      <c r="L1006" s="17">
        <v>0</v>
      </c>
      <c r="M1006" s="19">
        <f>ROUND(K1006*L1006,2)</f>
        <v>0</v>
      </c>
    </row>
    <row r="1007" spans="1:13" ht="1" customHeight="1" x14ac:dyDescent="0.2">
      <c r="A1007" s="20"/>
      <c r="B1007" s="20"/>
      <c r="C1007" s="20"/>
      <c r="D1007" s="33"/>
      <c r="E1007" s="20"/>
      <c r="F1007" s="20"/>
      <c r="G1007" s="20"/>
      <c r="H1007" s="20"/>
      <c r="I1007" s="20"/>
      <c r="J1007" s="20"/>
      <c r="K1007" s="20"/>
      <c r="L1007" s="20"/>
      <c r="M1007" s="20"/>
    </row>
    <row r="1008" spans="1:13" x14ac:dyDescent="0.2">
      <c r="A1008" s="14"/>
      <c r="B1008" s="14"/>
      <c r="C1008" s="14"/>
      <c r="D1008" s="32"/>
      <c r="E1008" s="14"/>
      <c r="F1008" s="14"/>
      <c r="G1008" s="14"/>
      <c r="H1008" s="14"/>
      <c r="I1008" s="14"/>
      <c r="J1008" s="18" t="s">
        <v>910</v>
      </c>
      <c r="K1008" s="17">
        <v>1</v>
      </c>
      <c r="L1008" s="19">
        <f>M1003</f>
        <v>0</v>
      </c>
      <c r="M1008" s="19">
        <f>ROUND(K1008*L1008,2)</f>
        <v>0</v>
      </c>
    </row>
    <row r="1009" spans="1:13" ht="1" customHeight="1" x14ac:dyDescent="0.2">
      <c r="A1009" s="20"/>
      <c r="B1009" s="20"/>
      <c r="C1009" s="20"/>
      <c r="D1009" s="33"/>
      <c r="E1009" s="20"/>
      <c r="F1009" s="20"/>
      <c r="G1009" s="20"/>
      <c r="H1009" s="20"/>
      <c r="I1009" s="20"/>
      <c r="J1009" s="20"/>
      <c r="K1009" s="20"/>
      <c r="L1009" s="20"/>
      <c r="M1009" s="20"/>
    </row>
    <row r="1010" spans="1:13" x14ac:dyDescent="0.2">
      <c r="A1010" s="9" t="s">
        <v>911</v>
      </c>
      <c r="B1010" s="9" t="s">
        <v>14</v>
      </c>
      <c r="C1010" s="9" t="s">
        <v>15</v>
      </c>
      <c r="D1010" s="31" t="s">
        <v>124</v>
      </c>
      <c r="E1010" s="10"/>
      <c r="F1010" s="10"/>
      <c r="G1010" s="10"/>
      <c r="H1010" s="10"/>
      <c r="I1010" s="10"/>
      <c r="J1010" s="10"/>
      <c r="K1010" s="11">
        <f>K1018</f>
        <v>1</v>
      </c>
      <c r="L1010" s="11">
        <f>L1018</f>
        <v>0</v>
      </c>
      <c r="M1010" s="11">
        <f>M1018</f>
        <v>0</v>
      </c>
    </row>
    <row r="1011" spans="1:13" x14ac:dyDescent="0.2">
      <c r="A1011" s="12" t="s">
        <v>912</v>
      </c>
      <c r="B1011" s="13" t="s">
        <v>20</v>
      </c>
      <c r="C1011" s="13" t="s">
        <v>55</v>
      </c>
      <c r="D1011" s="21" t="s">
        <v>124</v>
      </c>
      <c r="E1011" s="14"/>
      <c r="F1011" s="14"/>
      <c r="G1011" s="14"/>
      <c r="H1011" s="14"/>
      <c r="I1011" s="14"/>
      <c r="J1011" s="14"/>
      <c r="K1011" s="17">
        <v>1</v>
      </c>
      <c r="L1011" s="17">
        <v>0</v>
      </c>
      <c r="M1011" s="15">
        <f>ROUND(K1011*L1011,2)</f>
        <v>0</v>
      </c>
    </row>
    <row r="1012" spans="1:13" ht="204" x14ac:dyDescent="0.2">
      <c r="A1012" s="14"/>
      <c r="B1012" s="14"/>
      <c r="C1012" s="14"/>
      <c r="D1012" s="21" t="s">
        <v>913</v>
      </c>
      <c r="E1012" s="14"/>
      <c r="F1012" s="14"/>
      <c r="G1012" s="14"/>
      <c r="H1012" s="14"/>
      <c r="I1012" s="14"/>
      <c r="J1012" s="14"/>
      <c r="K1012" s="14"/>
      <c r="L1012" s="14"/>
      <c r="M1012" s="14"/>
    </row>
    <row r="1013" spans="1:13" ht="24" x14ac:dyDescent="0.2">
      <c r="A1013" s="12" t="s">
        <v>914</v>
      </c>
      <c r="B1013" s="13" t="s">
        <v>20</v>
      </c>
      <c r="C1013" s="13" t="s">
        <v>55</v>
      </c>
      <c r="D1013" s="21" t="s">
        <v>915</v>
      </c>
      <c r="E1013" s="14"/>
      <c r="F1013" s="14"/>
      <c r="G1013" s="14"/>
      <c r="H1013" s="14"/>
      <c r="I1013" s="14"/>
      <c r="J1013" s="14"/>
      <c r="K1013" s="15">
        <f>K1016</f>
        <v>4</v>
      </c>
      <c r="L1013" s="15">
        <f>L1016</f>
        <v>0</v>
      </c>
      <c r="M1013" s="15">
        <f>M1016</f>
        <v>0</v>
      </c>
    </row>
    <row r="1014" spans="1:13" ht="48" x14ac:dyDescent="0.2">
      <c r="A1014" s="14"/>
      <c r="B1014" s="14"/>
      <c r="C1014" s="14"/>
      <c r="D1014" s="21" t="s">
        <v>916</v>
      </c>
      <c r="E1014" s="14"/>
      <c r="F1014" s="14"/>
      <c r="G1014" s="14"/>
      <c r="H1014" s="14"/>
      <c r="I1014" s="14"/>
      <c r="J1014" s="14"/>
      <c r="K1014" s="14"/>
      <c r="L1014" s="14"/>
      <c r="M1014" s="14"/>
    </row>
    <row r="1015" spans="1:13" x14ac:dyDescent="0.2">
      <c r="A1015" s="14"/>
      <c r="B1015" s="14"/>
      <c r="C1015" s="14"/>
      <c r="D1015" s="32"/>
      <c r="E1015" s="13" t="s">
        <v>917</v>
      </c>
      <c r="F1015" s="16">
        <v>4</v>
      </c>
      <c r="G1015" s="17">
        <v>0</v>
      </c>
      <c r="H1015" s="17">
        <v>0</v>
      </c>
      <c r="I1015" s="17">
        <v>0</v>
      </c>
      <c r="J1015" s="15">
        <f>OR(F1015&lt;&gt;0,G1015&lt;&gt;0,H1015&lt;&gt;0,I1015&lt;&gt;0)*(F1015 + (F1015 = 0))*(G1015 + (G1015 = 0))*(H1015 + (H1015 = 0))*(I1015 + (I1015 = 0))</f>
        <v>4</v>
      </c>
      <c r="K1015" s="14"/>
      <c r="L1015" s="14"/>
      <c r="M1015" s="14"/>
    </row>
    <row r="1016" spans="1:13" x14ac:dyDescent="0.2">
      <c r="A1016" s="14"/>
      <c r="B1016" s="14"/>
      <c r="C1016" s="14"/>
      <c r="D1016" s="32"/>
      <c r="E1016" s="14"/>
      <c r="F1016" s="14"/>
      <c r="G1016" s="14"/>
      <c r="H1016" s="14"/>
      <c r="I1016" s="14"/>
      <c r="J1016" s="18" t="s">
        <v>918</v>
      </c>
      <c r="K1016" s="19">
        <f>J1015</f>
        <v>4</v>
      </c>
      <c r="L1016" s="17">
        <v>0</v>
      </c>
      <c r="M1016" s="19">
        <f>ROUND(K1016*L1016,2)</f>
        <v>0</v>
      </c>
    </row>
    <row r="1017" spans="1:13" ht="1" customHeight="1" x14ac:dyDescent="0.2">
      <c r="A1017" s="20"/>
      <c r="B1017" s="20"/>
      <c r="C1017" s="20"/>
      <c r="D1017" s="33"/>
      <c r="E1017" s="20"/>
      <c r="F1017" s="20"/>
      <c r="G1017" s="20"/>
      <c r="H1017" s="20"/>
      <c r="I1017" s="20"/>
      <c r="J1017" s="20"/>
      <c r="K1017" s="20"/>
      <c r="L1017" s="20"/>
      <c r="M1017" s="20"/>
    </row>
    <row r="1018" spans="1:13" x14ac:dyDescent="0.2">
      <c r="A1018" s="14"/>
      <c r="B1018" s="14"/>
      <c r="C1018" s="14"/>
      <c r="D1018" s="32"/>
      <c r="E1018" s="14"/>
      <c r="F1018" s="14"/>
      <c r="G1018" s="14"/>
      <c r="H1018" s="14"/>
      <c r="I1018" s="14"/>
      <c r="J1018" s="18" t="s">
        <v>919</v>
      </c>
      <c r="K1018" s="17">
        <v>1</v>
      </c>
      <c r="L1018" s="19">
        <f>M1011+M1013</f>
        <v>0</v>
      </c>
      <c r="M1018" s="19">
        <f>ROUND(K1018*L1018,2)</f>
        <v>0</v>
      </c>
    </row>
    <row r="1019" spans="1:13" ht="1" customHeight="1" x14ac:dyDescent="0.2">
      <c r="A1019" s="20"/>
      <c r="B1019" s="20"/>
      <c r="C1019" s="20"/>
      <c r="D1019" s="33"/>
      <c r="E1019" s="20"/>
      <c r="F1019" s="20"/>
      <c r="G1019" s="20"/>
      <c r="H1019" s="20"/>
      <c r="I1019" s="20"/>
      <c r="J1019" s="20"/>
      <c r="K1019" s="20"/>
      <c r="L1019" s="20"/>
      <c r="M1019" s="20"/>
    </row>
    <row r="1020" spans="1:13" x14ac:dyDescent="0.2">
      <c r="A1020" s="9" t="s">
        <v>920</v>
      </c>
      <c r="B1020" s="9" t="s">
        <v>14</v>
      </c>
      <c r="C1020" s="9" t="s">
        <v>15</v>
      </c>
      <c r="D1020" s="31" t="s">
        <v>921</v>
      </c>
      <c r="E1020" s="10"/>
      <c r="F1020" s="10"/>
      <c r="G1020" s="10"/>
      <c r="H1020" s="10"/>
      <c r="I1020" s="10"/>
      <c r="J1020" s="10"/>
      <c r="K1020" s="11">
        <f>K1025</f>
        <v>1</v>
      </c>
      <c r="L1020" s="11">
        <f>L1025</f>
        <v>0</v>
      </c>
      <c r="M1020" s="11">
        <f>M1025</f>
        <v>0</v>
      </c>
    </row>
    <row r="1021" spans="1:13" x14ac:dyDescent="0.2">
      <c r="A1021" s="12" t="s">
        <v>922</v>
      </c>
      <c r="B1021" s="13" t="s">
        <v>20</v>
      </c>
      <c r="C1021" s="13" t="s">
        <v>21</v>
      </c>
      <c r="D1021" s="21" t="s">
        <v>923</v>
      </c>
      <c r="E1021" s="14"/>
      <c r="F1021" s="14"/>
      <c r="G1021" s="14"/>
      <c r="H1021" s="14"/>
      <c r="I1021" s="14"/>
      <c r="J1021" s="14"/>
      <c r="K1021" s="17">
        <v>1</v>
      </c>
      <c r="L1021" s="17">
        <v>0</v>
      </c>
      <c r="M1021" s="15">
        <f>ROUND(K1021*L1021,2)</f>
        <v>0</v>
      </c>
    </row>
    <row r="1022" spans="1:13" ht="60" x14ac:dyDescent="0.2">
      <c r="A1022" s="14"/>
      <c r="B1022" s="14"/>
      <c r="C1022" s="14"/>
      <c r="D1022" s="21" t="s">
        <v>924</v>
      </c>
      <c r="E1022" s="14"/>
      <c r="F1022" s="14"/>
      <c r="G1022" s="14"/>
      <c r="H1022" s="14"/>
      <c r="I1022" s="14"/>
      <c r="J1022" s="14"/>
      <c r="K1022" s="14"/>
      <c r="L1022" s="14"/>
      <c r="M1022" s="14"/>
    </row>
    <row r="1023" spans="1:13" ht="24" x14ac:dyDescent="0.2">
      <c r="A1023" s="12" t="s">
        <v>925</v>
      </c>
      <c r="B1023" s="13" t="s">
        <v>20</v>
      </c>
      <c r="C1023" s="13" t="s">
        <v>21</v>
      </c>
      <c r="D1023" s="21" t="s">
        <v>926</v>
      </c>
      <c r="E1023" s="14"/>
      <c r="F1023" s="14"/>
      <c r="G1023" s="14"/>
      <c r="H1023" s="14"/>
      <c r="I1023" s="14"/>
      <c r="J1023" s="14"/>
      <c r="K1023" s="17">
        <v>1</v>
      </c>
      <c r="L1023" s="17">
        <v>0</v>
      </c>
      <c r="M1023" s="15">
        <f>ROUND(K1023*L1023,2)</f>
        <v>0</v>
      </c>
    </row>
    <row r="1024" spans="1:13" ht="24" x14ac:dyDescent="0.2">
      <c r="A1024" s="14"/>
      <c r="B1024" s="14"/>
      <c r="C1024" s="14"/>
      <c r="D1024" s="21" t="s">
        <v>927</v>
      </c>
      <c r="E1024" s="14"/>
      <c r="F1024" s="14"/>
      <c r="G1024" s="14"/>
      <c r="H1024" s="14"/>
      <c r="I1024" s="14"/>
      <c r="J1024" s="14"/>
      <c r="K1024" s="14"/>
      <c r="L1024" s="14"/>
      <c r="M1024" s="14"/>
    </row>
    <row r="1025" spans="1:13" x14ac:dyDescent="0.2">
      <c r="A1025" s="14"/>
      <c r="B1025" s="14"/>
      <c r="C1025" s="14"/>
      <c r="D1025" s="32"/>
      <c r="E1025" s="14"/>
      <c r="F1025" s="14"/>
      <c r="G1025" s="14"/>
      <c r="H1025" s="14"/>
      <c r="I1025" s="14"/>
      <c r="J1025" s="18" t="s">
        <v>928</v>
      </c>
      <c r="K1025" s="17">
        <v>1</v>
      </c>
      <c r="L1025" s="19">
        <f>M1021+M1023</f>
        <v>0</v>
      </c>
      <c r="M1025" s="19">
        <f>ROUND(K1025*L1025,2)</f>
        <v>0</v>
      </c>
    </row>
    <row r="1026" spans="1:13" ht="1" customHeight="1" x14ac:dyDescent="0.2">
      <c r="A1026" s="20"/>
      <c r="B1026" s="20"/>
      <c r="C1026" s="20"/>
      <c r="D1026" s="33"/>
      <c r="E1026" s="20"/>
      <c r="F1026" s="20"/>
      <c r="G1026" s="20"/>
      <c r="H1026" s="20"/>
      <c r="I1026" s="20"/>
      <c r="J1026" s="20"/>
      <c r="K1026" s="20"/>
      <c r="L1026" s="20"/>
      <c r="M1026" s="20"/>
    </row>
    <row r="1027" spans="1:13" x14ac:dyDescent="0.2">
      <c r="A1027" s="14"/>
      <c r="B1027" s="14"/>
      <c r="C1027" s="14"/>
      <c r="D1027" s="32"/>
      <c r="E1027" s="14"/>
      <c r="F1027" s="14"/>
      <c r="G1027" s="14"/>
      <c r="H1027" s="14"/>
      <c r="I1027" s="14"/>
      <c r="J1027" s="18" t="s">
        <v>929</v>
      </c>
      <c r="K1027" s="22">
        <v>1</v>
      </c>
      <c r="L1027" s="19">
        <f>M995+M1002+M1010+M1020</f>
        <v>0</v>
      </c>
      <c r="M1027" s="19">
        <f>ROUND(K1027*L1027,2)</f>
        <v>0</v>
      </c>
    </row>
    <row r="1028" spans="1:13" ht="1" customHeight="1" x14ac:dyDescent="0.2">
      <c r="A1028" s="20"/>
      <c r="B1028" s="20"/>
      <c r="C1028" s="20"/>
      <c r="D1028" s="33"/>
      <c r="E1028" s="20"/>
      <c r="F1028" s="20"/>
      <c r="G1028" s="20"/>
      <c r="H1028" s="20"/>
      <c r="I1028" s="20"/>
      <c r="J1028" s="20"/>
      <c r="K1028" s="20"/>
      <c r="L1028" s="20"/>
      <c r="M1028" s="20"/>
    </row>
    <row r="1029" spans="1:13" x14ac:dyDescent="0.2">
      <c r="A1029" s="5" t="s">
        <v>930</v>
      </c>
      <c r="B1029" s="5" t="s">
        <v>14</v>
      </c>
      <c r="C1029" s="5" t="s">
        <v>15</v>
      </c>
      <c r="D1029" s="30" t="s">
        <v>931</v>
      </c>
      <c r="E1029" s="6"/>
      <c r="F1029" s="6"/>
      <c r="G1029" s="6"/>
      <c r="H1029" s="6"/>
      <c r="I1029" s="6"/>
      <c r="J1029" s="6"/>
      <c r="K1029" s="7">
        <f>K1051</f>
        <v>1</v>
      </c>
      <c r="L1029" s="8">
        <f>L1051</f>
        <v>0</v>
      </c>
      <c r="M1029" s="8">
        <f>M1051</f>
        <v>0</v>
      </c>
    </row>
    <row r="1030" spans="1:13" x14ac:dyDescent="0.2">
      <c r="A1030" s="9" t="s">
        <v>932</v>
      </c>
      <c r="B1030" s="9" t="s">
        <v>14</v>
      </c>
      <c r="C1030" s="9" t="s">
        <v>15</v>
      </c>
      <c r="D1030" s="31" t="s">
        <v>933</v>
      </c>
      <c r="E1030" s="10"/>
      <c r="F1030" s="10"/>
      <c r="G1030" s="10"/>
      <c r="H1030" s="10"/>
      <c r="I1030" s="10"/>
      <c r="J1030" s="10"/>
      <c r="K1030" s="11">
        <f>K1033</f>
        <v>1</v>
      </c>
      <c r="L1030" s="11">
        <f>L1033</f>
        <v>0</v>
      </c>
      <c r="M1030" s="11">
        <f>M1033</f>
        <v>0</v>
      </c>
    </row>
    <row r="1031" spans="1:13" x14ac:dyDescent="0.2">
      <c r="A1031" s="12" t="s">
        <v>934</v>
      </c>
      <c r="B1031" s="13" t="s">
        <v>20</v>
      </c>
      <c r="C1031" s="13" t="s">
        <v>21</v>
      </c>
      <c r="D1031" s="21" t="s">
        <v>931</v>
      </c>
      <c r="E1031" s="14"/>
      <c r="F1031" s="14"/>
      <c r="G1031" s="14"/>
      <c r="H1031" s="14"/>
      <c r="I1031" s="14"/>
      <c r="J1031" s="14"/>
      <c r="K1031" s="17">
        <v>1</v>
      </c>
      <c r="L1031" s="17">
        <v>0</v>
      </c>
      <c r="M1031" s="15">
        <f>ROUND(K1031*L1031,2)</f>
        <v>0</v>
      </c>
    </row>
    <row r="1032" spans="1:13" ht="84" x14ac:dyDescent="0.2">
      <c r="A1032" s="14"/>
      <c r="B1032" s="14"/>
      <c r="C1032" s="14"/>
      <c r="D1032" s="21" t="s">
        <v>935</v>
      </c>
      <c r="E1032" s="14"/>
      <c r="F1032" s="14"/>
      <c r="G1032" s="14"/>
      <c r="H1032" s="14"/>
      <c r="I1032" s="14"/>
      <c r="J1032" s="14"/>
      <c r="K1032" s="14"/>
      <c r="L1032" s="14"/>
      <c r="M1032" s="14"/>
    </row>
    <row r="1033" spans="1:13" x14ac:dyDescent="0.2">
      <c r="A1033" s="14"/>
      <c r="B1033" s="14"/>
      <c r="C1033" s="14"/>
      <c r="D1033" s="32"/>
      <c r="E1033" s="14"/>
      <c r="F1033" s="14"/>
      <c r="G1033" s="14"/>
      <c r="H1033" s="14"/>
      <c r="I1033" s="14"/>
      <c r="J1033" s="18" t="s">
        <v>936</v>
      </c>
      <c r="K1033" s="17">
        <v>1</v>
      </c>
      <c r="L1033" s="19">
        <f>M1031</f>
        <v>0</v>
      </c>
      <c r="M1033" s="19">
        <f>ROUND(K1033*L1033,2)</f>
        <v>0</v>
      </c>
    </row>
    <row r="1034" spans="1:13" ht="1" customHeight="1" x14ac:dyDescent="0.2">
      <c r="A1034" s="20"/>
      <c r="B1034" s="20"/>
      <c r="C1034" s="20"/>
      <c r="D1034" s="33"/>
      <c r="E1034" s="20"/>
      <c r="F1034" s="20"/>
      <c r="G1034" s="20"/>
      <c r="H1034" s="20"/>
      <c r="I1034" s="20"/>
      <c r="J1034" s="20"/>
      <c r="K1034" s="20"/>
      <c r="L1034" s="20"/>
      <c r="M1034" s="20"/>
    </row>
    <row r="1035" spans="1:13" x14ac:dyDescent="0.2">
      <c r="A1035" s="9" t="s">
        <v>937</v>
      </c>
      <c r="B1035" s="9" t="s">
        <v>14</v>
      </c>
      <c r="C1035" s="9" t="s">
        <v>15</v>
      </c>
      <c r="D1035" s="31" t="s">
        <v>174</v>
      </c>
      <c r="E1035" s="10"/>
      <c r="F1035" s="10"/>
      <c r="G1035" s="10"/>
      <c r="H1035" s="10"/>
      <c r="I1035" s="10"/>
      <c r="J1035" s="10"/>
      <c r="K1035" s="11">
        <f>K1040</f>
        <v>1</v>
      </c>
      <c r="L1035" s="11">
        <f>L1040</f>
        <v>0</v>
      </c>
      <c r="M1035" s="11">
        <f>M1040</f>
        <v>0</v>
      </c>
    </row>
    <row r="1036" spans="1:13" x14ac:dyDescent="0.2">
      <c r="A1036" s="12" t="s">
        <v>938</v>
      </c>
      <c r="B1036" s="13" t="s">
        <v>20</v>
      </c>
      <c r="C1036" s="13" t="s">
        <v>55</v>
      </c>
      <c r="D1036" s="21" t="s">
        <v>939</v>
      </c>
      <c r="E1036" s="14"/>
      <c r="F1036" s="14"/>
      <c r="G1036" s="14"/>
      <c r="H1036" s="14"/>
      <c r="I1036" s="14"/>
      <c r="J1036" s="14"/>
      <c r="K1036" s="17">
        <v>1</v>
      </c>
      <c r="L1036" s="17">
        <v>0</v>
      </c>
      <c r="M1036" s="15">
        <f>ROUND(K1036*L1036,2)</f>
        <v>0</v>
      </c>
    </row>
    <row r="1037" spans="1:13" ht="156" x14ac:dyDescent="0.2">
      <c r="A1037" s="14"/>
      <c r="B1037" s="14"/>
      <c r="C1037" s="14"/>
      <c r="D1037" s="21" t="s">
        <v>940</v>
      </c>
      <c r="E1037" s="14"/>
      <c r="F1037" s="14"/>
      <c r="G1037" s="14"/>
      <c r="H1037" s="14"/>
      <c r="I1037" s="14"/>
      <c r="J1037" s="14"/>
      <c r="K1037" s="14"/>
      <c r="L1037" s="14"/>
      <c r="M1037" s="14"/>
    </row>
    <row r="1038" spans="1:13" ht="24" x14ac:dyDescent="0.2">
      <c r="A1038" s="12" t="s">
        <v>941</v>
      </c>
      <c r="B1038" s="13" t="s">
        <v>20</v>
      </c>
      <c r="C1038" s="13" t="s">
        <v>55</v>
      </c>
      <c r="D1038" s="21" t="s">
        <v>942</v>
      </c>
      <c r="E1038" s="14"/>
      <c r="F1038" s="14"/>
      <c r="G1038" s="14"/>
      <c r="H1038" s="14"/>
      <c r="I1038" s="14"/>
      <c r="J1038" s="14"/>
      <c r="K1038" s="17">
        <v>1</v>
      </c>
      <c r="L1038" s="17">
        <v>0</v>
      </c>
      <c r="M1038" s="15">
        <f>ROUND(K1038*L1038,2)</f>
        <v>0</v>
      </c>
    </row>
    <row r="1039" spans="1:13" ht="108" x14ac:dyDescent="0.2">
      <c r="A1039" s="14"/>
      <c r="B1039" s="14"/>
      <c r="C1039" s="14"/>
      <c r="D1039" s="21" t="s">
        <v>943</v>
      </c>
      <c r="E1039" s="14"/>
      <c r="F1039" s="14"/>
      <c r="G1039" s="14"/>
      <c r="H1039" s="14"/>
      <c r="I1039" s="14"/>
      <c r="J1039" s="14"/>
      <c r="K1039" s="14"/>
      <c r="L1039" s="14"/>
      <c r="M1039" s="14"/>
    </row>
    <row r="1040" spans="1:13" x14ac:dyDescent="0.2">
      <c r="A1040" s="14"/>
      <c r="B1040" s="14"/>
      <c r="C1040" s="14"/>
      <c r="D1040" s="32"/>
      <c r="E1040" s="14"/>
      <c r="F1040" s="14"/>
      <c r="G1040" s="14"/>
      <c r="H1040" s="14"/>
      <c r="I1040" s="14"/>
      <c r="J1040" s="18" t="s">
        <v>944</v>
      </c>
      <c r="K1040" s="17">
        <v>1</v>
      </c>
      <c r="L1040" s="19">
        <f>M1036+M1038</f>
        <v>0</v>
      </c>
      <c r="M1040" s="19">
        <f>ROUND(K1040*L1040,2)</f>
        <v>0</v>
      </c>
    </row>
    <row r="1041" spans="1:13" ht="1" customHeight="1" x14ac:dyDescent="0.2">
      <c r="A1041" s="20"/>
      <c r="B1041" s="20"/>
      <c r="C1041" s="20"/>
      <c r="D1041" s="33"/>
      <c r="E1041" s="20"/>
      <c r="F1041" s="20"/>
      <c r="G1041" s="20"/>
      <c r="H1041" s="20"/>
      <c r="I1041" s="20"/>
      <c r="J1041" s="20"/>
      <c r="K1041" s="20"/>
      <c r="L1041" s="20"/>
      <c r="M1041" s="20"/>
    </row>
    <row r="1042" spans="1:13" x14ac:dyDescent="0.2">
      <c r="A1042" s="9" t="s">
        <v>945</v>
      </c>
      <c r="B1042" s="9" t="s">
        <v>14</v>
      </c>
      <c r="C1042" s="9" t="s">
        <v>15</v>
      </c>
      <c r="D1042" s="31" t="s">
        <v>140</v>
      </c>
      <c r="E1042" s="10"/>
      <c r="F1042" s="10"/>
      <c r="G1042" s="10"/>
      <c r="H1042" s="10"/>
      <c r="I1042" s="10"/>
      <c r="J1042" s="10"/>
      <c r="K1042" s="11">
        <f>K1049</f>
        <v>1</v>
      </c>
      <c r="L1042" s="11">
        <f>L1049</f>
        <v>0</v>
      </c>
      <c r="M1042" s="11">
        <f>M1049</f>
        <v>0</v>
      </c>
    </row>
    <row r="1043" spans="1:13" ht="24" x14ac:dyDescent="0.2">
      <c r="A1043" s="12" t="s">
        <v>946</v>
      </c>
      <c r="B1043" s="13" t="s">
        <v>20</v>
      </c>
      <c r="C1043" s="13" t="s">
        <v>55</v>
      </c>
      <c r="D1043" s="21" t="s">
        <v>947</v>
      </c>
      <c r="E1043" s="14"/>
      <c r="F1043" s="14"/>
      <c r="G1043" s="14"/>
      <c r="H1043" s="14"/>
      <c r="I1043" s="14"/>
      <c r="J1043" s="14"/>
      <c r="K1043" s="17">
        <v>4</v>
      </c>
      <c r="L1043" s="17">
        <v>0</v>
      </c>
      <c r="M1043" s="15">
        <f>ROUND(K1043*L1043,2)</f>
        <v>0</v>
      </c>
    </row>
    <row r="1044" spans="1:13" ht="60" x14ac:dyDescent="0.2">
      <c r="A1044" s="14"/>
      <c r="B1044" s="14"/>
      <c r="C1044" s="14"/>
      <c r="D1044" s="21" t="s">
        <v>948</v>
      </c>
      <c r="E1044" s="14"/>
      <c r="F1044" s="14"/>
      <c r="G1044" s="14"/>
      <c r="H1044" s="14"/>
      <c r="I1044" s="14"/>
      <c r="J1044" s="14"/>
      <c r="K1044" s="14"/>
      <c r="L1044" s="14"/>
      <c r="M1044" s="14"/>
    </row>
    <row r="1045" spans="1:13" ht="24" x14ac:dyDescent="0.2">
      <c r="A1045" s="12" t="s">
        <v>949</v>
      </c>
      <c r="B1045" s="13" t="s">
        <v>20</v>
      </c>
      <c r="C1045" s="13" t="s">
        <v>55</v>
      </c>
      <c r="D1045" s="21" t="s">
        <v>950</v>
      </c>
      <c r="E1045" s="14"/>
      <c r="F1045" s="14"/>
      <c r="G1045" s="14"/>
      <c r="H1045" s="14"/>
      <c r="I1045" s="14"/>
      <c r="J1045" s="14"/>
      <c r="K1045" s="17">
        <v>4</v>
      </c>
      <c r="L1045" s="17">
        <v>0</v>
      </c>
      <c r="M1045" s="15">
        <f>ROUND(K1045*L1045,2)</f>
        <v>0</v>
      </c>
    </row>
    <row r="1046" spans="1:13" ht="84" x14ac:dyDescent="0.2">
      <c r="A1046" s="14"/>
      <c r="B1046" s="14"/>
      <c r="C1046" s="14"/>
      <c r="D1046" s="21" t="s">
        <v>951</v>
      </c>
      <c r="E1046" s="14"/>
      <c r="F1046" s="14"/>
      <c r="G1046" s="14"/>
      <c r="H1046" s="14"/>
      <c r="I1046" s="14"/>
      <c r="J1046" s="14"/>
      <c r="K1046" s="14"/>
      <c r="L1046" s="14"/>
      <c r="M1046" s="14"/>
    </row>
    <row r="1047" spans="1:13" x14ac:dyDescent="0.2">
      <c r="A1047" s="12" t="s">
        <v>952</v>
      </c>
      <c r="B1047" s="13" t="s">
        <v>20</v>
      </c>
      <c r="C1047" s="13" t="s">
        <v>55</v>
      </c>
      <c r="D1047" s="21" t="s">
        <v>953</v>
      </c>
      <c r="E1047" s="14"/>
      <c r="F1047" s="14"/>
      <c r="G1047" s="14"/>
      <c r="H1047" s="14"/>
      <c r="I1047" s="14"/>
      <c r="J1047" s="14"/>
      <c r="K1047" s="17">
        <v>4</v>
      </c>
      <c r="L1047" s="17">
        <v>0</v>
      </c>
      <c r="M1047" s="15">
        <f>ROUND(K1047*L1047,2)</f>
        <v>0</v>
      </c>
    </row>
    <row r="1048" spans="1:13" ht="60" x14ac:dyDescent="0.2">
      <c r="A1048" s="14"/>
      <c r="B1048" s="14"/>
      <c r="C1048" s="14"/>
      <c r="D1048" s="21" t="s">
        <v>954</v>
      </c>
      <c r="E1048" s="14"/>
      <c r="F1048" s="14"/>
      <c r="G1048" s="14"/>
      <c r="H1048" s="14"/>
      <c r="I1048" s="14"/>
      <c r="J1048" s="14"/>
      <c r="K1048" s="14"/>
      <c r="L1048" s="14"/>
      <c r="M1048" s="14"/>
    </row>
    <row r="1049" spans="1:13" x14ac:dyDescent="0.2">
      <c r="A1049" s="14"/>
      <c r="B1049" s="14"/>
      <c r="C1049" s="14"/>
      <c r="D1049" s="32"/>
      <c r="E1049" s="14"/>
      <c r="F1049" s="14"/>
      <c r="G1049" s="14"/>
      <c r="H1049" s="14"/>
      <c r="I1049" s="14"/>
      <c r="J1049" s="18" t="s">
        <v>955</v>
      </c>
      <c r="K1049" s="17">
        <v>1</v>
      </c>
      <c r="L1049" s="19">
        <f>M1043+M1045+M1047</f>
        <v>0</v>
      </c>
      <c r="M1049" s="19">
        <f>ROUND(K1049*L1049,2)</f>
        <v>0</v>
      </c>
    </row>
    <row r="1050" spans="1:13" ht="1" customHeight="1" x14ac:dyDescent="0.2">
      <c r="A1050" s="20"/>
      <c r="B1050" s="20"/>
      <c r="C1050" s="20"/>
      <c r="D1050" s="33"/>
      <c r="E1050" s="20"/>
      <c r="F1050" s="20"/>
      <c r="G1050" s="20"/>
      <c r="H1050" s="20"/>
      <c r="I1050" s="20"/>
      <c r="J1050" s="20"/>
      <c r="K1050" s="20"/>
      <c r="L1050" s="20"/>
      <c r="M1050" s="20"/>
    </row>
    <row r="1051" spans="1:13" x14ac:dyDescent="0.2">
      <c r="A1051" s="14"/>
      <c r="B1051" s="14"/>
      <c r="C1051" s="14"/>
      <c r="D1051" s="32"/>
      <c r="E1051" s="14"/>
      <c r="F1051" s="14"/>
      <c r="G1051" s="14"/>
      <c r="H1051" s="14"/>
      <c r="I1051" s="14"/>
      <c r="J1051" s="18" t="s">
        <v>956</v>
      </c>
      <c r="K1051" s="22">
        <v>1</v>
      </c>
      <c r="L1051" s="19">
        <f>M1030+M1035+M1042</f>
        <v>0</v>
      </c>
      <c r="M1051" s="19">
        <f>ROUND(K1051*L1051,2)</f>
        <v>0</v>
      </c>
    </row>
    <row r="1052" spans="1:13" ht="1" customHeight="1" x14ac:dyDescent="0.2">
      <c r="A1052" s="20"/>
      <c r="B1052" s="20"/>
      <c r="C1052" s="20"/>
      <c r="D1052" s="33"/>
      <c r="E1052" s="20"/>
      <c r="F1052" s="20"/>
      <c r="G1052" s="20"/>
      <c r="H1052" s="20"/>
      <c r="I1052" s="20"/>
      <c r="J1052" s="20"/>
      <c r="K1052" s="20"/>
      <c r="L1052" s="20"/>
      <c r="M1052" s="20"/>
    </row>
    <row r="1053" spans="1:13" x14ac:dyDescent="0.2">
      <c r="A1053" s="5" t="s">
        <v>957</v>
      </c>
      <c r="B1053" s="5" t="s">
        <v>14</v>
      </c>
      <c r="C1053" s="5" t="s">
        <v>15</v>
      </c>
      <c r="D1053" s="30" t="s">
        <v>958</v>
      </c>
      <c r="E1053" s="6"/>
      <c r="F1053" s="6"/>
      <c r="G1053" s="6"/>
      <c r="H1053" s="6"/>
      <c r="I1053" s="6"/>
      <c r="J1053" s="6"/>
      <c r="K1053" s="7">
        <f>K1086</f>
        <v>1</v>
      </c>
      <c r="L1053" s="8">
        <f>L1086</f>
        <v>0</v>
      </c>
      <c r="M1053" s="8">
        <f>M1086</f>
        <v>0</v>
      </c>
    </row>
    <row r="1054" spans="1:13" x14ac:dyDescent="0.2">
      <c r="A1054" s="9" t="s">
        <v>959</v>
      </c>
      <c r="B1054" s="9" t="s">
        <v>14</v>
      </c>
      <c r="C1054" s="9" t="s">
        <v>15</v>
      </c>
      <c r="D1054" s="31" t="s">
        <v>960</v>
      </c>
      <c r="E1054" s="10"/>
      <c r="F1054" s="10"/>
      <c r="G1054" s="10"/>
      <c r="H1054" s="10"/>
      <c r="I1054" s="10"/>
      <c r="J1054" s="10"/>
      <c r="K1054" s="11">
        <f>K1057</f>
        <v>1</v>
      </c>
      <c r="L1054" s="11">
        <f>L1057</f>
        <v>0</v>
      </c>
      <c r="M1054" s="11">
        <f>M1057</f>
        <v>0</v>
      </c>
    </row>
    <row r="1055" spans="1:13" x14ac:dyDescent="0.2">
      <c r="A1055" s="12" t="s">
        <v>961</v>
      </c>
      <c r="B1055" s="13" t="s">
        <v>20</v>
      </c>
      <c r="C1055" s="13" t="s">
        <v>21</v>
      </c>
      <c r="D1055" s="21" t="s">
        <v>958</v>
      </c>
      <c r="E1055" s="14"/>
      <c r="F1055" s="14"/>
      <c r="G1055" s="14"/>
      <c r="H1055" s="14"/>
      <c r="I1055" s="14"/>
      <c r="J1055" s="14"/>
      <c r="K1055" s="17">
        <v>1</v>
      </c>
      <c r="L1055" s="17">
        <v>0</v>
      </c>
      <c r="M1055" s="15">
        <f>ROUND(K1055*L1055,2)</f>
        <v>0</v>
      </c>
    </row>
    <row r="1056" spans="1:13" ht="60" x14ac:dyDescent="0.2">
      <c r="A1056" s="14"/>
      <c r="B1056" s="14"/>
      <c r="C1056" s="14"/>
      <c r="D1056" s="21" t="s">
        <v>962</v>
      </c>
      <c r="E1056" s="14"/>
      <c r="F1056" s="14"/>
      <c r="G1056" s="14"/>
      <c r="H1056" s="14"/>
      <c r="I1056" s="14"/>
      <c r="J1056" s="14"/>
      <c r="K1056" s="14"/>
      <c r="L1056" s="14"/>
      <c r="M1056" s="14"/>
    </row>
    <row r="1057" spans="1:13" x14ac:dyDescent="0.2">
      <c r="A1057" s="14"/>
      <c r="B1057" s="14"/>
      <c r="C1057" s="14"/>
      <c r="D1057" s="32"/>
      <c r="E1057" s="14"/>
      <c r="F1057" s="14"/>
      <c r="G1057" s="14"/>
      <c r="H1057" s="14"/>
      <c r="I1057" s="14"/>
      <c r="J1057" s="18" t="s">
        <v>963</v>
      </c>
      <c r="K1057" s="17">
        <v>1</v>
      </c>
      <c r="L1057" s="19">
        <f>M1055</f>
        <v>0</v>
      </c>
      <c r="M1057" s="19">
        <f>ROUND(K1057*L1057,2)</f>
        <v>0</v>
      </c>
    </row>
    <row r="1058" spans="1:13" ht="1" customHeight="1" x14ac:dyDescent="0.2">
      <c r="A1058" s="20"/>
      <c r="B1058" s="20"/>
      <c r="C1058" s="20"/>
      <c r="D1058" s="33"/>
      <c r="E1058" s="20"/>
      <c r="F1058" s="20"/>
      <c r="G1058" s="20"/>
      <c r="H1058" s="20"/>
      <c r="I1058" s="20"/>
      <c r="J1058" s="20"/>
      <c r="K1058" s="20"/>
      <c r="L1058" s="20"/>
      <c r="M1058" s="20"/>
    </row>
    <row r="1059" spans="1:13" x14ac:dyDescent="0.2">
      <c r="A1059" s="9" t="s">
        <v>964</v>
      </c>
      <c r="B1059" s="9" t="s">
        <v>14</v>
      </c>
      <c r="C1059" s="9" t="s">
        <v>15</v>
      </c>
      <c r="D1059" s="31" t="s">
        <v>965</v>
      </c>
      <c r="E1059" s="10"/>
      <c r="F1059" s="10"/>
      <c r="G1059" s="10"/>
      <c r="H1059" s="10"/>
      <c r="I1059" s="10"/>
      <c r="J1059" s="10"/>
      <c r="K1059" s="11">
        <f>K1062</f>
        <v>1</v>
      </c>
      <c r="L1059" s="11">
        <f>L1062</f>
        <v>0</v>
      </c>
      <c r="M1059" s="11">
        <f>M1062</f>
        <v>0</v>
      </c>
    </row>
    <row r="1060" spans="1:13" x14ac:dyDescent="0.2">
      <c r="A1060" s="12" t="s">
        <v>966</v>
      </c>
      <c r="B1060" s="13" t="s">
        <v>20</v>
      </c>
      <c r="C1060" s="13" t="s">
        <v>21</v>
      </c>
      <c r="D1060" s="21" t="s">
        <v>967</v>
      </c>
      <c r="E1060" s="14"/>
      <c r="F1060" s="14"/>
      <c r="G1060" s="14"/>
      <c r="H1060" s="14"/>
      <c r="I1060" s="14"/>
      <c r="J1060" s="14"/>
      <c r="K1060" s="17">
        <v>1</v>
      </c>
      <c r="L1060" s="17">
        <v>0</v>
      </c>
      <c r="M1060" s="15">
        <f>ROUND(K1060*L1060,2)</f>
        <v>0</v>
      </c>
    </row>
    <row r="1061" spans="1:13" ht="48" x14ac:dyDescent="0.2">
      <c r="A1061" s="14"/>
      <c r="B1061" s="14"/>
      <c r="C1061" s="14"/>
      <c r="D1061" s="21" t="s">
        <v>968</v>
      </c>
      <c r="E1061" s="14"/>
      <c r="F1061" s="14"/>
      <c r="G1061" s="14"/>
      <c r="H1061" s="14"/>
      <c r="I1061" s="14"/>
      <c r="J1061" s="14"/>
      <c r="K1061" s="14"/>
      <c r="L1061" s="14"/>
      <c r="M1061" s="14"/>
    </row>
    <row r="1062" spans="1:13" x14ac:dyDescent="0.2">
      <c r="A1062" s="14"/>
      <c r="B1062" s="14"/>
      <c r="C1062" s="14"/>
      <c r="D1062" s="32"/>
      <c r="E1062" s="14"/>
      <c r="F1062" s="14"/>
      <c r="G1062" s="14"/>
      <c r="H1062" s="14"/>
      <c r="I1062" s="14"/>
      <c r="J1062" s="18" t="s">
        <v>969</v>
      </c>
      <c r="K1062" s="17">
        <v>1</v>
      </c>
      <c r="L1062" s="19">
        <f>M1060</f>
        <v>0</v>
      </c>
      <c r="M1062" s="19">
        <f>ROUND(K1062*L1062,2)</f>
        <v>0</v>
      </c>
    </row>
    <row r="1063" spans="1:13" ht="1" customHeight="1" x14ac:dyDescent="0.2">
      <c r="A1063" s="20"/>
      <c r="B1063" s="20"/>
      <c r="C1063" s="20"/>
      <c r="D1063" s="33"/>
      <c r="E1063" s="20"/>
      <c r="F1063" s="20"/>
      <c r="G1063" s="20"/>
      <c r="H1063" s="20"/>
      <c r="I1063" s="20"/>
      <c r="J1063" s="20"/>
      <c r="K1063" s="20"/>
      <c r="L1063" s="20"/>
      <c r="M1063" s="20"/>
    </row>
    <row r="1064" spans="1:13" x14ac:dyDescent="0.2">
      <c r="A1064" s="9" t="s">
        <v>970</v>
      </c>
      <c r="B1064" s="9" t="s">
        <v>14</v>
      </c>
      <c r="C1064" s="9" t="s">
        <v>15</v>
      </c>
      <c r="D1064" s="31" t="s">
        <v>971</v>
      </c>
      <c r="E1064" s="10"/>
      <c r="F1064" s="10"/>
      <c r="G1064" s="10"/>
      <c r="H1064" s="10"/>
      <c r="I1064" s="10"/>
      <c r="J1064" s="10"/>
      <c r="K1064" s="11">
        <f>K1076</f>
        <v>1</v>
      </c>
      <c r="L1064" s="11">
        <f>L1076</f>
        <v>0</v>
      </c>
      <c r="M1064" s="11">
        <f>M1076</f>
        <v>0</v>
      </c>
    </row>
    <row r="1065" spans="1:13" x14ac:dyDescent="0.2">
      <c r="A1065" s="12" t="s">
        <v>972</v>
      </c>
      <c r="B1065" s="13" t="s">
        <v>20</v>
      </c>
      <c r="C1065" s="13" t="s">
        <v>21</v>
      </c>
      <c r="D1065" s="21" t="s">
        <v>973</v>
      </c>
      <c r="E1065" s="14"/>
      <c r="F1065" s="14"/>
      <c r="G1065" s="14"/>
      <c r="H1065" s="14"/>
      <c r="I1065" s="14"/>
      <c r="J1065" s="14"/>
      <c r="K1065" s="17">
        <v>1</v>
      </c>
      <c r="L1065" s="17">
        <v>0</v>
      </c>
      <c r="M1065" s="15">
        <f>ROUND(K1065*L1065,2)</f>
        <v>0</v>
      </c>
    </row>
    <row r="1066" spans="1:13" ht="48" x14ac:dyDescent="0.2">
      <c r="A1066" s="14"/>
      <c r="B1066" s="14"/>
      <c r="C1066" s="14"/>
      <c r="D1066" s="21" t="s">
        <v>974</v>
      </c>
      <c r="E1066" s="14"/>
      <c r="F1066" s="14"/>
      <c r="G1066" s="14"/>
      <c r="H1066" s="14"/>
      <c r="I1066" s="14"/>
      <c r="J1066" s="14"/>
      <c r="K1066" s="14"/>
      <c r="L1066" s="14"/>
      <c r="M1066" s="14"/>
    </row>
    <row r="1067" spans="1:13" x14ac:dyDescent="0.2">
      <c r="A1067" s="12" t="s">
        <v>975</v>
      </c>
      <c r="B1067" s="13" t="s">
        <v>20</v>
      </c>
      <c r="C1067" s="13" t="s">
        <v>21</v>
      </c>
      <c r="D1067" s="21" t="s">
        <v>976</v>
      </c>
      <c r="E1067" s="14"/>
      <c r="F1067" s="14"/>
      <c r="G1067" s="14"/>
      <c r="H1067" s="14"/>
      <c r="I1067" s="14"/>
      <c r="J1067" s="14"/>
      <c r="K1067" s="17">
        <v>1</v>
      </c>
      <c r="L1067" s="17">
        <v>0</v>
      </c>
      <c r="M1067" s="15">
        <f>ROUND(K1067*L1067,2)</f>
        <v>0</v>
      </c>
    </row>
    <row r="1068" spans="1:13" x14ac:dyDescent="0.2">
      <c r="A1068" s="14"/>
      <c r="B1068" s="14"/>
      <c r="C1068" s="14"/>
      <c r="D1068" s="21" t="s">
        <v>977</v>
      </c>
      <c r="E1068" s="14"/>
      <c r="F1068" s="14"/>
      <c r="G1068" s="14"/>
      <c r="H1068" s="14"/>
      <c r="I1068" s="14"/>
      <c r="J1068" s="14"/>
      <c r="K1068" s="14"/>
      <c r="L1068" s="14"/>
      <c r="M1068" s="14"/>
    </row>
    <row r="1069" spans="1:13" x14ac:dyDescent="0.2">
      <c r="A1069" s="12" t="s">
        <v>978</v>
      </c>
      <c r="B1069" s="13" t="s">
        <v>20</v>
      </c>
      <c r="C1069" s="13" t="s">
        <v>21</v>
      </c>
      <c r="D1069" s="21" t="s">
        <v>979</v>
      </c>
      <c r="E1069" s="14"/>
      <c r="F1069" s="14"/>
      <c r="G1069" s="14"/>
      <c r="H1069" s="14"/>
      <c r="I1069" s="14"/>
      <c r="J1069" s="14"/>
      <c r="K1069" s="17">
        <v>1</v>
      </c>
      <c r="L1069" s="17">
        <v>0</v>
      </c>
      <c r="M1069" s="15">
        <f>ROUND(K1069*L1069,2)</f>
        <v>0</v>
      </c>
    </row>
    <row r="1070" spans="1:13" ht="84" x14ac:dyDescent="0.2">
      <c r="A1070" s="14"/>
      <c r="B1070" s="14"/>
      <c r="C1070" s="14"/>
      <c r="D1070" s="21" t="s">
        <v>980</v>
      </c>
      <c r="E1070" s="14"/>
      <c r="F1070" s="14"/>
      <c r="G1070" s="14"/>
      <c r="H1070" s="14"/>
      <c r="I1070" s="14"/>
      <c r="J1070" s="14"/>
      <c r="K1070" s="14"/>
      <c r="L1070" s="14"/>
      <c r="M1070" s="14"/>
    </row>
    <row r="1071" spans="1:13" x14ac:dyDescent="0.2">
      <c r="A1071" s="12" t="s">
        <v>981</v>
      </c>
      <c r="B1071" s="13" t="s">
        <v>20</v>
      </c>
      <c r="C1071" s="13" t="s">
        <v>48</v>
      </c>
      <c r="D1071" s="21" t="s">
        <v>982</v>
      </c>
      <c r="E1071" s="14"/>
      <c r="F1071" s="14"/>
      <c r="G1071" s="14"/>
      <c r="H1071" s="14"/>
      <c r="I1071" s="14"/>
      <c r="J1071" s="14"/>
      <c r="K1071" s="15">
        <f>K1074</f>
        <v>35</v>
      </c>
      <c r="L1071" s="15">
        <f>L1074</f>
        <v>0</v>
      </c>
      <c r="M1071" s="15">
        <f>M1074</f>
        <v>0</v>
      </c>
    </row>
    <row r="1072" spans="1:13" ht="108" x14ac:dyDescent="0.2">
      <c r="A1072" s="14"/>
      <c r="B1072" s="14"/>
      <c r="C1072" s="14"/>
      <c r="D1072" s="21" t="s">
        <v>983</v>
      </c>
      <c r="E1072" s="14"/>
      <c r="F1072" s="14"/>
      <c r="G1072" s="14"/>
      <c r="H1072" s="14"/>
      <c r="I1072" s="14"/>
      <c r="J1072" s="14"/>
      <c r="K1072" s="14"/>
      <c r="L1072" s="14"/>
      <c r="M1072" s="14"/>
    </row>
    <row r="1073" spans="1:13" x14ac:dyDescent="0.2">
      <c r="A1073" s="14"/>
      <c r="B1073" s="14"/>
      <c r="C1073" s="14"/>
      <c r="D1073" s="32"/>
      <c r="E1073" s="13" t="s">
        <v>984</v>
      </c>
      <c r="F1073" s="16">
        <v>1</v>
      </c>
      <c r="G1073" s="17">
        <v>35</v>
      </c>
      <c r="H1073" s="17">
        <v>0</v>
      </c>
      <c r="I1073" s="17">
        <v>0</v>
      </c>
      <c r="J1073" s="15">
        <f>OR(F1073&lt;&gt;0,G1073&lt;&gt;0,H1073&lt;&gt;0,I1073&lt;&gt;0)*(F1073 + (F1073 = 0))*(G1073 + (G1073 = 0))*(H1073 + (H1073 = 0))*(I1073 + (I1073 = 0))</f>
        <v>35</v>
      </c>
      <c r="K1073" s="14"/>
      <c r="L1073" s="14"/>
      <c r="M1073" s="14"/>
    </row>
    <row r="1074" spans="1:13" x14ac:dyDescent="0.2">
      <c r="A1074" s="14"/>
      <c r="B1074" s="14"/>
      <c r="C1074" s="14"/>
      <c r="D1074" s="32"/>
      <c r="E1074" s="14"/>
      <c r="F1074" s="14"/>
      <c r="G1074" s="14"/>
      <c r="H1074" s="14"/>
      <c r="I1074" s="14"/>
      <c r="J1074" s="18" t="s">
        <v>985</v>
      </c>
      <c r="K1074" s="19">
        <f>J1073</f>
        <v>35</v>
      </c>
      <c r="L1074" s="17">
        <v>0</v>
      </c>
      <c r="M1074" s="19">
        <f>ROUND(K1074*L1074,2)</f>
        <v>0</v>
      </c>
    </row>
    <row r="1075" spans="1:13" ht="1" customHeight="1" x14ac:dyDescent="0.2">
      <c r="A1075" s="20"/>
      <c r="B1075" s="20"/>
      <c r="C1075" s="20"/>
      <c r="D1075" s="33"/>
      <c r="E1075" s="20"/>
      <c r="F1075" s="20"/>
      <c r="G1075" s="20"/>
      <c r="H1075" s="20"/>
      <c r="I1075" s="20"/>
      <c r="J1075" s="20"/>
      <c r="K1075" s="20"/>
      <c r="L1075" s="20"/>
      <c r="M1075" s="20"/>
    </row>
    <row r="1076" spans="1:13" x14ac:dyDescent="0.2">
      <c r="A1076" s="14"/>
      <c r="B1076" s="14"/>
      <c r="C1076" s="14"/>
      <c r="D1076" s="32"/>
      <c r="E1076" s="14"/>
      <c r="F1076" s="14"/>
      <c r="G1076" s="14"/>
      <c r="H1076" s="14"/>
      <c r="I1076" s="14"/>
      <c r="J1076" s="18" t="s">
        <v>986</v>
      </c>
      <c r="K1076" s="17">
        <v>1</v>
      </c>
      <c r="L1076" s="19">
        <f>M1065+M1067+M1069+M1071</f>
        <v>0</v>
      </c>
      <c r="M1076" s="19">
        <f>ROUND(K1076*L1076,2)</f>
        <v>0</v>
      </c>
    </row>
    <row r="1077" spans="1:13" ht="1" customHeight="1" x14ac:dyDescent="0.2">
      <c r="A1077" s="20"/>
      <c r="B1077" s="20"/>
      <c r="C1077" s="20"/>
      <c r="D1077" s="33"/>
      <c r="E1077" s="20"/>
      <c r="F1077" s="20"/>
      <c r="G1077" s="20"/>
      <c r="H1077" s="20"/>
      <c r="I1077" s="20"/>
      <c r="J1077" s="20"/>
      <c r="K1077" s="20"/>
      <c r="L1077" s="20"/>
      <c r="M1077" s="20"/>
    </row>
    <row r="1078" spans="1:13" ht="24" x14ac:dyDescent="0.2">
      <c r="A1078" s="9" t="s">
        <v>987</v>
      </c>
      <c r="B1078" s="9" t="s">
        <v>14</v>
      </c>
      <c r="C1078" s="9" t="s">
        <v>15</v>
      </c>
      <c r="D1078" s="31" t="s">
        <v>988</v>
      </c>
      <c r="E1078" s="10"/>
      <c r="F1078" s="10"/>
      <c r="G1078" s="10"/>
      <c r="H1078" s="10"/>
      <c r="I1078" s="10"/>
      <c r="J1078" s="10"/>
      <c r="K1078" s="11">
        <f>K1084</f>
        <v>1</v>
      </c>
      <c r="L1078" s="11">
        <f>L1084</f>
        <v>0</v>
      </c>
      <c r="M1078" s="11">
        <f>M1084</f>
        <v>0</v>
      </c>
    </row>
    <row r="1079" spans="1:13" x14ac:dyDescent="0.2">
      <c r="A1079" s="12" t="s">
        <v>989</v>
      </c>
      <c r="B1079" s="13" t="s">
        <v>20</v>
      </c>
      <c r="C1079" s="13" t="s">
        <v>65</v>
      </c>
      <c r="D1079" s="21" t="s">
        <v>990</v>
      </c>
      <c r="E1079" s="14"/>
      <c r="F1079" s="14"/>
      <c r="G1079" s="14"/>
      <c r="H1079" s="14"/>
      <c r="I1079" s="14"/>
      <c r="J1079" s="14"/>
      <c r="K1079" s="15">
        <f>K1082</f>
        <v>4</v>
      </c>
      <c r="L1079" s="15">
        <f>L1082</f>
        <v>0</v>
      </c>
      <c r="M1079" s="15">
        <f>M1082</f>
        <v>0</v>
      </c>
    </row>
    <row r="1080" spans="1:13" ht="84" x14ac:dyDescent="0.2">
      <c r="A1080" s="14"/>
      <c r="B1080" s="14"/>
      <c r="C1080" s="14"/>
      <c r="D1080" s="21" t="s">
        <v>991</v>
      </c>
      <c r="E1080" s="14"/>
      <c r="F1080" s="14"/>
      <c r="G1080" s="14"/>
      <c r="H1080" s="14"/>
      <c r="I1080" s="14"/>
      <c r="J1080" s="14"/>
      <c r="K1080" s="14"/>
      <c r="L1080" s="14"/>
      <c r="M1080" s="14"/>
    </row>
    <row r="1081" spans="1:13" x14ac:dyDescent="0.2">
      <c r="A1081" s="14"/>
      <c r="B1081" s="14"/>
      <c r="C1081" s="14"/>
      <c r="D1081" s="32"/>
      <c r="E1081" s="13" t="s">
        <v>992</v>
      </c>
      <c r="F1081" s="16">
        <v>4</v>
      </c>
      <c r="G1081" s="17">
        <v>0</v>
      </c>
      <c r="H1081" s="17">
        <v>0</v>
      </c>
      <c r="I1081" s="17">
        <v>0</v>
      </c>
      <c r="J1081" s="15">
        <f>OR(F1081&lt;&gt;0,G1081&lt;&gt;0,H1081&lt;&gt;0,I1081&lt;&gt;0)*(F1081 + (F1081 = 0))*(G1081 + (G1081 = 0))*(H1081 + (H1081 = 0))*(I1081 + (I1081 = 0))</f>
        <v>4</v>
      </c>
      <c r="K1081" s="14"/>
      <c r="L1081" s="14"/>
      <c r="M1081" s="14"/>
    </row>
    <row r="1082" spans="1:13" x14ac:dyDescent="0.2">
      <c r="A1082" s="14"/>
      <c r="B1082" s="14"/>
      <c r="C1082" s="14"/>
      <c r="D1082" s="32"/>
      <c r="E1082" s="14"/>
      <c r="F1082" s="14"/>
      <c r="G1082" s="14"/>
      <c r="H1082" s="14"/>
      <c r="I1082" s="14"/>
      <c r="J1082" s="18" t="s">
        <v>993</v>
      </c>
      <c r="K1082" s="19">
        <f>J1081</f>
        <v>4</v>
      </c>
      <c r="L1082" s="17">
        <v>0</v>
      </c>
      <c r="M1082" s="19">
        <f>ROUND(K1082*L1082,2)</f>
        <v>0</v>
      </c>
    </row>
    <row r="1083" spans="1:13" ht="1" customHeight="1" x14ac:dyDescent="0.2">
      <c r="A1083" s="20"/>
      <c r="B1083" s="20"/>
      <c r="C1083" s="20"/>
      <c r="D1083" s="33"/>
      <c r="E1083" s="20"/>
      <c r="F1083" s="20"/>
      <c r="G1083" s="20"/>
      <c r="H1083" s="20"/>
      <c r="I1083" s="20"/>
      <c r="J1083" s="20"/>
      <c r="K1083" s="20"/>
      <c r="L1083" s="20"/>
      <c r="M1083" s="20"/>
    </row>
    <row r="1084" spans="1:13" x14ac:dyDescent="0.2">
      <c r="A1084" s="14"/>
      <c r="B1084" s="14"/>
      <c r="C1084" s="14"/>
      <c r="D1084" s="32"/>
      <c r="E1084" s="14"/>
      <c r="F1084" s="14"/>
      <c r="G1084" s="14"/>
      <c r="H1084" s="14"/>
      <c r="I1084" s="14"/>
      <c r="J1084" s="18" t="s">
        <v>994</v>
      </c>
      <c r="K1084" s="17">
        <v>1</v>
      </c>
      <c r="L1084" s="19">
        <f>M1079</f>
        <v>0</v>
      </c>
      <c r="M1084" s="19">
        <f>ROUND(K1084*L1084,2)</f>
        <v>0</v>
      </c>
    </row>
    <row r="1085" spans="1:13" ht="1" customHeight="1" x14ac:dyDescent="0.2">
      <c r="A1085" s="20"/>
      <c r="B1085" s="20"/>
      <c r="C1085" s="20"/>
      <c r="D1085" s="33"/>
      <c r="E1085" s="20"/>
      <c r="F1085" s="20"/>
      <c r="G1085" s="20"/>
      <c r="H1085" s="20"/>
      <c r="I1085" s="20"/>
      <c r="J1085" s="20"/>
      <c r="K1085" s="20"/>
      <c r="L1085" s="20"/>
      <c r="M1085" s="20"/>
    </row>
    <row r="1086" spans="1:13" x14ac:dyDescent="0.2">
      <c r="A1086" s="14"/>
      <c r="B1086" s="14"/>
      <c r="C1086" s="14"/>
      <c r="D1086" s="32"/>
      <c r="E1086" s="14"/>
      <c r="F1086" s="14"/>
      <c r="G1086" s="14"/>
      <c r="H1086" s="14"/>
      <c r="I1086" s="14"/>
      <c r="J1086" s="18" t="s">
        <v>995</v>
      </c>
      <c r="K1086" s="22">
        <v>1</v>
      </c>
      <c r="L1086" s="19">
        <f>M1054+M1059+M1064+M1078</f>
        <v>0</v>
      </c>
      <c r="M1086" s="19">
        <f>ROUND(K1086*L1086,2)</f>
        <v>0</v>
      </c>
    </row>
    <row r="1087" spans="1:13" ht="1" customHeight="1" x14ac:dyDescent="0.2">
      <c r="A1087" s="20"/>
      <c r="B1087" s="20"/>
      <c r="C1087" s="20"/>
      <c r="D1087" s="33"/>
      <c r="E1087" s="20"/>
      <c r="F1087" s="20"/>
      <c r="G1087" s="20"/>
      <c r="H1087" s="20"/>
      <c r="I1087" s="20"/>
      <c r="J1087" s="20"/>
      <c r="K1087" s="20"/>
      <c r="L1087" s="20"/>
      <c r="M1087" s="20"/>
    </row>
    <row r="1088" spans="1:13" x14ac:dyDescent="0.2">
      <c r="A1088" s="14"/>
      <c r="B1088" s="14"/>
      <c r="C1088" s="14"/>
      <c r="D1088" s="32"/>
      <c r="E1088" s="14"/>
      <c r="F1088" s="14"/>
      <c r="G1088" s="14"/>
      <c r="H1088" s="14"/>
      <c r="I1088" s="14"/>
      <c r="J1088" s="18" t="s">
        <v>996</v>
      </c>
      <c r="K1088" s="22">
        <v>1</v>
      </c>
      <c r="L1088" s="19">
        <f>M4+M64+M121+M172+M251+M275+M395+M527+M654+M679+M721+M777+M937+M994+M1029+M1053</f>
        <v>0</v>
      </c>
      <c r="M1088" s="19">
        <f>ROUND(K1088*L1088,2)</f>
        <v>0</v>
      </c>
    </row>
    <row r="1089" spans="1:13" ht="1" customHeight="1" x14ac:dyDescent="0.2">
      <c r="A1089" s="20"/>
      <c r="B1089" s="20"/>
      <c r="C1089" s="20"/>
      <c r="D1089" s="33"/>
      <c r="E1089" s="20"/>
      <c r="F1089" s="20"/>
      <c r="G1089" s="20"/>
      <c r="H1089" s="20"/>
      <c r="I1089" s="20"/>
      <c r="J1089" s="20"/>
      <c r="K1089" s="20"/>
      <c r="L1089" s="20"/>
      <c r="M1089" s="20"/>
    </row>
  </sheetData>
  <dataValidations count="1">
    <dataValidation type="list" allowBlank="1" showInputMessage="1" showErrorMessage="1" sqref="B4:B1089" xr:uid="{484DCA2C-83AF-46CE-9CC0-491557331BCA}">
      <formula1>"Capítulo,Partida,Mano de obra,Maquinaria,Material,Otros,Tarea,"</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mediciones ingeniería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Solis</dc:creator>
  <cp:lastModifiedBy>Adrian Gonzalez Gallego</cp:lastModifiedBy>
  <dcterms:created xsi:type="dcterms:W3CDTF">2025-07-22T08:02:55Z</dcterms:created>
  <dcterms:modified xsi:type="dcterms:W3CDTF">2025-09-17T11:59:14Z</dcterms:modified>
</cp:coreProperties>
</file>