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0" windowWidth="16515" windowHeight="11835"/>
  </bookViews>
  <sheets>
    <sheet name="Hoja1" sheetId="1" r:id="rId1"/>
    <sheet name="Hoja2" sheetId="2" r:id="rId2"/>
    <sheet name="Hoja3" sheetId="3" r:id="rId3"/>
  </sheets>
  <calcPr calcId="144525"/>
</workbook>
</file>

<file path=xl/calcChain.xml><?xml version="1.0" encoding="utf-8"?>
<calcChain xmlns="http://schemas.openxmlformats.org/spreadsheetml/2006/main">
  <c r="M502" i="1" l="1"/>
  <c r="L502" i="1"/>
  <c r="M493" i="1"/>
  <c r="M500" i="1"/>
  <c r="K493" i="1"/>
  <c r="L493" i="1"/>
  <c r="L500" i="1"/>
  <c r="M495" i="1"/>
  <c r="M498" i="1"/>
  <c r="K495" i="1"/>
  <c r="K498" i="1"/>
  <c r="L495" i="1"/>
  <c r="J497" i="1"/>
  <c r="M484" i="1"/>
  <c r="M491" i="1"/>
  <c r="K484" i="1"/>
  <c r="L484" i="1"/>
  <c r="L491" i="1"/>
  <c r="M486" i="1"/>
  <c r="M489" i="1"/>
  <c r="K486" i="1"/>
  <c r="K489" i="1"/>
  <c r="L486" i="1"/>
  <c r="J488" i="1"/>
  <c r="M410" i="1"/>
  <c r="M482" i="1"/>
  <c r="K410" i="1"/>
  <c r="L410" i="1"/>
  <c r="L482" i="1"/>
  <c r="M477" i="1"/>
  <c r="M480" i="1"/>
  <c r="K477" i="1"/>
  <c r="K480" i="1"/>
  <c r="L477" i="1"/>
  <c r="J479" i="1"/>
  <c r="M472" i="1"/>
  <c r="M475" i="1"/>
  <c r="K472" i="1"/>
  <c r="K475" i="1"/>
  <c r="L472" i="1"/>
  <c r="J474" i="1"/>
  <c r="M467" i="1"/>
  <c r="M470" i="1"/>
  <c r="K467" i="1"/>
  <c r="K470" i="1"/>
  <c r="L467" i="1"/>
  <c r="J469" i="1"/>
  <c r="M462" i="1"/>
  <c r="M465" i="1"/>
  <c r="K462" i="1"/>
  <c r="K465" i="1"/>
  <c r="L462" i="1"/>
  <c r="J464" i="1"/>
  <c r="M457" i="1"/>
  <c r="M460" i="1"/>
  <c r="K457" i="1"/>
  <c r="K460" i="1"/>
  <c r="L457" i="1"/>
  <c r="J459" i="1"/>
  <c r="M452" i="1"/>
  <c r="M455" i="1"/>
  <c r="K452" i="1"/>
  <c r="K455" i="1"/>
  <c r="L452" i="1"/>
  <c r="J454" i="1"/>
  <c r="M447" i="1"/>
  <c r="M450" i="1"/>
  <c r="K447" i="1"/>
  <c r="K450" i="1"/>
  <c r="L447" i="1"/>
  <c r="J449" i="1"/>
  <c r="M442" i="1"/>
  <c r="M445" i="1"/>
  <c r="K442" i="1"/>
  <c r="K445" i="1"/>
  <c r="L442" i="1"/>
  <c r="J444" i="1"/>
  <c r="M437" i="1"/>
  <c r="M440" i="1"/>
  <c r="K437" i="1"/>
  <c r="K440" i="1"/>
  <c r="L437" i="1"/>
  <c r="J439" i="1"/>
  <c r="M432" i="1"/>
  <c r="M435" i="1"/>
  <c r="K432" i="1"/>
  <c r="K435" i="1"/>
  <c r="L432" i="1"/>
  <c r="J434" i="1"/>
  <c r="M427" i="1"/>
  <c r="M430" i="1"/>
  <c r="K427" i="1"/>
  <c r="K430" i="1"/>
  <c r="L427" i="1"/>
  <c r="J429" i="1"/>
  <c r="M422" i="1"/>
  <c r="M425" i="1"/>
  <c r="K422" i="1"/>
  <c r="K425" i="1"/>
  <c r="L422" i="1"/>
  <c r="J424" i="1"/>
  <c r="M417" i="1"/>
  <c r="M420" i="1"/>
  <c r="K417" i="1"/>
  <c r="K420" i="1"/>
  <c r="L417" i="1"/>
  <c r="J419" i="1"/>
  <c r="M412" i="1"/>
  <c r="M415" i="1"/>
  <c r="K412" i="1"/>
  <c r="K415" i="1"/>
  <c r="L412" i="1"/>
  <c r="J414" i="1"/>
  <c r="M326" i="1"/>
  <c r="M408" i="1"/>
  <c r="K326" i="1"/>
  <c r="L326" i="1"/>
  <c r="L408" i="1"/>
  <c r="M403" i="1"/>
  <c r="M406" i="1"/>
  <c r="K403" i="1"/>
  <c r="K406" i="1"/>
  <c r="L403" i="1"/>
  <c r="J405" i="1"/>
  <c r="M398" i="1"/>
  <c r="M401" i="1"/>
  <c r="K398" i="1"/>
  <c r="K401" i="1"/>
  <c r="L398" i="1"/>
  <c r="J400" i="1"/>
  <c r="M393" i="1"/>
  <c r="M396" i="1"/>
  <c r="K393" i="1"/>
  <c r="K396" i="1"/>
  <c r="L393" i="1"/>
  <c r="J395" i="1"/>
  <c r="M388" i="1"/>
  <c r="M391" i="1"/>
  <c r="K388" i="1"/>
  <c r="K391" i="1"/>
  <c r="L388" i="1"/>
  <c r="J390" i="1"/>
  <c r="M383" i="1"/>
  <c r="M386" i="1"/>
  <c r="K383" i="1"/>
  <c r="K386" i="1"/>
  <c r="L383" i="1"/>
  <c r="J385" i="1"/>
  <c r="M378" i="1"/>
  <c r="M381" i="1"/>
  <c r="K378" i="1"/>
  <c r="K381" i="1"/>
  <c r="L378" i="1"/>
  <c r="J380" i="1"/>
  <c r="M369" i="1"/>
  <c r="M376" i="1"/>
  <c r="K369" i="1"/>
  <c r="K376" i="1"/>
  <c r="L369" i="1"/>
  <c r="J375" i="1"/>
  <c r="J374" i="1"/>
  <c r="J373" i="1"/>
  <c r="J372" i="1"/>
  <c r="J371" i="1"/>
  <c r="M364" i="1"/>
  <c r="M367" i="1"/>
  <c r="K364" i="1"/>
  <c r="K367" i="1"/>
  <c r="L364" i="1"/>
  <c r="J366" i="1"/>
  <c r="M358" i="1"/>
  <c r="M362" i="1"/>
  <c r="K358" i="1"/>
  <c r="K362" i="1"/>
  <c r="L358" i="1"/>
  <c r="J361" i="1"/>
  <c r="J360" i="1"/>
  <c r="M353" i="1"/>
  <c r="M356" i="1"/>
  <c r="K353" i="1"/>
  <c r="K356" i="1"/>
  <c r="L353" i="1"/>
  <c r="J355" i="1"/>
  <c r="M348" i="1"/>
  <c r="M351" i="1"/>
  <c r="K348" i="1"/>
  <c r="K351" i="1"/>
  <c r="L348" i="1"/>
  <c r="J350" i="1"/>
  <c r="M343" i="1"/>
  <c r="M346" i="1"/>
  <c r="K343" i="1"/>
  <c r="K346" i="1"/>
  <c r="L343" i="1"/>
  <c r="J345" i="1"/>
  <c r="M338" i="1"/>
  <c r="M341" i="1"/>
  <c r="K338" i="1"/>
  <c r="K341" i="1"/>
  <c r="L338" i="1"/>
  <c r="J340" i="1"/>
  <c r="M333" i="1"/>
  <c r="M336" i="1"/>
  <c r="K333" i="1"/>
  <c r="K336" i="1"/>
  <c r="L333" i="1"/>
  <c r="J335" i="1"/>
  <c r="M328" i="1"/>
  <c r="M331" i="1"/>
  <c r="K328" i="1"/>
  <c r="K331" i="1"/>
  <c r="L328" i="1"/>
  <c r="J330" i="1"/>
  <c r="M307" i="1"/>
  <c r="M324" i="1"/>
  <c r="K307" i="1"/>
  <c r="L307" i="1"/>
  <c r="L324" i="1"/>
  <c r="M319" i="1"/>
  <c r="M322" i="1"/>
  <c r="K319" i="1"/>
  <c r="K322" i="1"/>
  <c r="L319" i="1"/>
  <c r="J321" i="1"/>
  <c r="M314" i="1"/>
  <c r="M317" i="1"/>
  <c r="K314" i="1"/>
  <c r="K317" i="1"/>
  <c r="L314" i="1"/>
  <c r="J316" i="1"/>
  <c r="M309" i="1"/>
  <c r="M312" i="1"/>
  <c r="K309" i="1"/>
  <c r="K312" i="1"/>
  <c r="L309" i="1"/>
  <c r="J311" i="1"/>
  <c r="M288" i="1"/>
  <c r="M305" i="1"/>
  <c r="K288" i="1"/>
  <c r="L288" i="1"/>
  <c r="L305" i="1"/>
  <c r="M300" i="1"/>
  <c r="M303" i="1"/>
  <c r="K300" i="1"/>
  <c r="K303" i="1"/>
  <c r="L300" i="1"/>
  <c r="J302" i="1"/>
  <c r="M295" i="1"/>
  <c r="M298" i="1"/>
  <c r="K295" i="1"/>
  <c r="K298" i="1"/>
  <c r="L295" i="1"/>
  <c r="J297" i="1"/>
  <c r="M290" i="1"/>
  <c r="M293" i="1"/>
  <c r="K290" i="1"/>
  <c r="K293" i="1"/>
  <c r="L290" i="1"/>
  <c r="J292" i="1"/>
  <c r="M190" i="1"/>
  <c r="M286" i="1"/>
  <c r="K190" i="1"/>
  <c r="L190" i="1"/>
  <c r="L286" i="1"/>
  <c r="M280" i="1"/>
  <c r="M284" i="1"/>
  <c r="K280" i="1"/>
  <c r="K284" i="1"/>
  <c r="L280" i="1"/>
  <c r="J283" i="1"/>
  <c r="J282" i="1"/>
  <c r="M275" i="1"/>
  <c r="M278" i="1"/>
  <c r="K275" i="1"/>
  <c r="K278" i="1"/>
  <c r="L275" i="1"/>
  <c r="J277" i="1"/>
  <c r="M270" i="1"/>
  <c r="M273" i="1"/>
  <c r="K270" i="1"/>
  <c r="K273" i="1"/>
  <c r="L270" i="1"/>
  <c r="J272" i="1"/>
  <c r="M265" i="1"/>
  <c r="M268" i="1"/>
  <c r="K265" i="1"/>
  <c r="K268" i="1"/>
  <c r="L265" i="1"/>
  <c r="J267" i="1"/>
  <c r="M260" i="1"/>
  <c r="M263" i="1"/>
  <c r="K260" i="1"/>
  <c r="K263" i="1"/>
  <c r="L260" i="1"/>
  <c r="J262" i="1"/>
  <c r="M255" i="1"/>
  <c r="M258" i="1"/>
  <c r="K255" i="1"/>
  <c r="K258" i="1"/>
  <c r="L255" i="1"/>
  <c r="J257" i="1"/>
  <c r="M250" i="1"/>
  <c r="M253" i="1"/>
  <c r="K250" i="1"/>
  <c r="K253" i="1"/>
  <c r="L250" i="1"/>
  <c r="J252" i="1"/>
  <c r="M245" i="1"/>
  <c r="M248" i="1"/>
  <c r="K245" i="1"/>
  <c r="K248" i="1"/>
  <c r="L245" i="1"/>
  <c r="J247" i="1"/>
  <c r="M232" i="1"/>
  <c r="M243" i="1"/>
  <c r="K232" i="1"/>
  <c r="K243" i="1"/>
  <c r="L232" i="1"/>
  <c r="J242" i="1"/>
  <c r="J241" i="1"/>
  <c r="J240" i="1"/>
  <c r="J239" i="1"/>
  <c r="J238" i="1"/>
  <c r="J237" i="1"/>
  <c r="J236" i="1"/>
  <c r="J235" i="1"/>
  <c r="J234" i="1"/>
  <c r="M227" i="1"/>
  <c r="M230" i="1"/>
  <c r="K227" i="1"/>
  <c r="K230" i="1"/>
  <c r="L227" i="1"/>
  <c r="J229" i="1"/>
  <c r="M222" i="1"/>
  <c r="M225" i="1"/>
  <c r="K222" i="1"/>
  <c r="K225" i="1"/>
  <c r="L222" i="1"/>
  <c r="M212" i="1"/>
  <c r="M220" i="1"/>
  <c r="K212" i="1"/>
  <c r="K220" i="1"/>
  <c r="L212" i="1"/>
  <c r="J219" i="1"/>
  <c r="J218" i="1"/>
  <c r="J217" i="1"/>
  <c r="J216" i="1"/>
  <c r="J215" i="1"/>
  <c r="J214" i="1"/>
  <c r="M192" i="1"/>
  <c r="M210" i="1"/>
  <c r="K192" i="1"/>
  <c r="K210" i="1"/>
  <c r="L192" i="1"/>
  <c r="J209" i="1"/>
  <c r="J208" i="1"/>
  <c r="J207" i="1"/>
  <c r="J206" i="1"/>
  <c r="J205" i="1"/>
  <c r="J204" i="1"/>
  <c r="J203" i="1"/>
  <c r="J202" i="1"/>
  <c r="J201" i="1"/>
  <c r="J200" i="1"/>
  <c r="J199" i="1"/>
  <c r="J198" i="1"/>
  <c r="J197" i="1"/>
  <c r="J196" i="1"/>
  <c r="J195" i="1"/>
  <c r="J194" i="1"/>
  <c r="M157" i="1"/>
  <c r="M188" i="1"/>
  <c r="K157" i="1"/>
  <c r="L157" i="1"/>
  <c r="L188" i="1"/>
  <c r="M183" i="1"/>
  <c r="M186" i="1"/>
  <c r="K183" i="1"/>
  <c r="K186" i="1"/>
  <c r="L183" i="1"/>
  <c r="J185" i="1"/>
  <c r="M164" i="1"/>
  <c r="M181" i="1"/>
  <c r="K164" i="1"/>
  <c r="K181" i="1"/>
  <c r="L164" i="1"/>
  <c r="J180" i="1"/>
  <c r="J179" i="1"/>
  <c r="J178" i="1"/>
  <c r="J177" i="1"/>
  <c r="J176" i="1"/>
  <c r="J175" i="1"/>
  <c r="J174" i="1"/>
  <c r="J173" i="1"/>
  <c r="J172" i="1"/>
  <c r="J171" i="1"/>
  <c r="J170" i="1"/>
  <c r="J169" i="1"/>
  <c r="J168" i="1"/>
  <c r="J167" i="1"/>
  <c r="J166" i="1"/>
  <c r="M159" i="1"/>
  <c r="M162" i="1"/>
  <c r="K159" i="1"/>
  <c r="K162" i="1"/>
  <c r="L159" i="1"/>
  <c r="J161" i="1"/>
  <c r="M79" i="1"/>
  <c r="M155" i="1"/>
  <c r="K79" i="1"/>
  <c r="L79" i="1"/>
  <c r="L155" i="1"/>
  <c r="M150" i="1"/>
  <c r="M153" i="1"/>
  <c r="K150" i="1"/>
  <c r="K153" i="1"/>
  <c r="L150" i="1"/>
  <c r="J152" i="1"/>
  <c r="M145" i="1"/>
  <c r="M148" i="1"/>
  <c r="K145" i="1"/>
  <c r="K148" i="1"/>
  <c r="L145" i="1"/>
  <c r="J147" i="1"/>
  <c r="M140" i="1"/>
  <c r="M143" i="1"/>
  <c r="K140" i="1"/>
  <c r="K143" i="1"/>
  <c r="L140" i="1"/>
  <c r="J142" i="1"/>
  <c r="M135" i="1"/>
  <c r="M138" i="1"/>
  <c r="K135" i="1"/>
  <c r="K138" i="1"/>
  <c r="L135" i="1"/>
  <c r="J137" i="1"/>
  <c r="M130" i="1"/>
  <c r="M133" i="1"/>
  <c r="K130" i="1"/>
  <c r="K133" i="1"/>
  <c r="L130" i="1"/>
  <c r="J132" i="1"/>
  <c r="M119" i="1"/>
  <c r="M128" i="1"/>
  <c r="K119" i="1"/>
  <c r="K128" i="1"/>
  <c r="L119" i="1"/>
  <c r="J127" i="1"/>
  <c r="J126" i="1"/>
  <c r="J125" i="1"/>
  <c r="J124" i="1"/>
  <c r="J123" i="1"/>
  <c r="J122" i="1"/>
  <c r="J121" i="1"/>
  <c r="M114" i="1"/>
  <c r="M117" i="1"/>
  <c r="K114" i="1"/>
  <c r="K117" i="1"/>
  <c r="L114" i="1"/>
  <c r="J116" i="1"/>
  <c r="M108" i="1"/>
  <c r="M112" i="1"/>
  <c r="K108" i="1"/>
  <c r="K112" i="1"/>
  <c r="L108" i="1"/>
  <c r="J111" i="1"/>
  <c r="J110" i="1"/>
  <c r="M102" i="1"/>
  <c r="M106" i="1"/>
  <c r="K102" i="1"/>
  <c r="K106" i="1"/>
  <c r="L102" i="1"/>
  <c r="J105" i="1"/>
  <c r="J104" i="1"/>
  <c r="M94" i="1"/>
  <c r="M100" i="1"/>
  <c r="K94" i="1"/>
  <c r="K100" i="1"/>
  <c r="L94" i="1"/>
  <c r="J99" i="1"/>
  <c r="J98" i="1"/>
  <c r="J97" i="1"/>
  <c r="J96" i="1"/>
  <c r="M88" i="1"/>
  <c r="M92" i="1"/>
  <c r="K88" i="1"/>
  <c r="K92" i="1"/>
  <c r="L88" i="1"/>
  <c r="J91" i="1"/>
  <c r="J90" i="1"/>
  <c r="M81" i="1"/>
  <c r="M86" i="1"/>
  <c r="K81" i="1"/>
  <c r="K86" i="1"/>
  <c r="L81" i="1"/>
  <c r="J85" i="1"/>
  <c r="J84" i="1"/>
  <c r="J83" i="1"/>
  <c r="M18" i="1"/>
  <c r="M77" i="1"/>
  <c r="K18" i="1"/>
  <c r="L18" i="1"/>
  <c r="L77" i="1"/>
  <c r="M67" i="1"/>
  <c r="M75" i="1"/>
  <c r="K67" i="1"/>
  <c r="K75" i="1"/>
  <c r="L67" i="1"/>
  <c r="J74" i="1"/>
  <c r="J73" i="1"/>
  <c r="J72" i="1"/>
  <c r="J71" i="1"/>
  <c r="J70" i="1"/>
  <c r="J69" i="1"/>
  <c r="M62" i="1"/>
  <c r="M65" i="1"/>
  <c r="K62" i="1"/>
  <c r="K65" i="1"/>
  <c r="L62" i="1"/>
  <c r="J64" i="1"/>
  <c r="M57" i="1"/>
  <c r="M60" i="1"/>
  <c r="K57" i="1"/>
  <c r="K60" i="1"/>
  <c r="L57" i="1"/>
  <c r="J59" i="1"/>
  <c r="M51" i="1"/>
  <c r="M55" i="1"/>
  <c r="K51" i="1"/>
  <c r="K55" i="1"/>
  <c r="L51" i="1"/>
  <c r="J54" i="1"/>
  <c r="J53" i="1"/>
  <c r="M46" i="1"/>
  <c r="M49" i="1"/>
  <c r="K46" i="1"/>
  <c r="K49" i="1"/>
  <c r="L46" i="1"/>
  <c r="J48" i="1"/>
  <c r="M41" i="1"/>
  <c r="M44" i="1"/>
  <c r="K41" i="1"/>
  <c r="K44" i="1"/>
  <c r="L41" i="1"/>
  <c r="J43" i="1"/>
  <c r="M36" i="1"/>
  <c r="M39" i="1"/>
  <c r="K36" i="1"/>
  <c r="K39" i="1"/>
  <c r="L36" i="1"/>
  <c r="J38" i="1"/>
  <c r="M31" i="1"/>
  <c r="M34" i="1"/>
  <c r="K31" i="1"/>
  <c r="K34" i="1"/>
  <c r="L31" i="1"/>
  <c r="J33" i="1"/>
  <c r="M25" i="1"/>
  <c r="M29" i="1"/>
  <c r="K25" i="1"/>
  <c r="K29" i="1"/>
  <c r="L25" i="1"/>
  <c r="J28" i="1"/>
  <c r="J27" i="1"/>
  <c r="M20" i="1"/>
  <c r="M23" i="1"/>
  <c r="K20" i="1"/>
  <c r="K23" i="1"/>
  <c r="L20" i="1"/>
  <c r="J22" i="1"/>
  <c r="M4" i="1"/>
  <c r="M16" i="1"/>
  <c r="K4" i="1"/>
  <c r="L4" i="1"/>
  <c r="L16" i="1"/>
  <c r="M11" i="1"/>
  <c r="M14" i="1"/>
  <c r="K11" i="1"/>
  <c r="K14" i="1"/>
  <c r="L11" i="1"/>
  <c r="J13" i="1"/>
  <c r="M6" i="1"/>
  <c r="M9" i="1"/>
  <c r="K6" i="1"/>
  <c r="K9" i="1"/>
  <c r="L6" i="1"/>
  <c r="J8" i="1"/>
</calcChain>
</file>

<file path=xl/sharedStrings.xml><?xml version="1.0" encoding="utf-8"?>
<sst xmlns="http://schemas.openxmlformats.org/spreadsheetml/2006/main" count="680" uniqueCount="409">
  <si>
    <t>BROOKLYN FITBOXING</t>
  </si>
  <si>
    <t>Presupuesto</t>
  </si>
  <si>
    <t>Código</t>
  </si>
  <si>
    <t>Resumen</t>
  </si>
  <si>
    <t>ImpPres</t>
  </si>
  <si>
    <t>Nat</t>
  </si>
  <si>
    <t>Ud</t>
  </si>
  <si>
    <t>CanPres</t>
  </si>
  <si>
    <t>PrPres</t>
  </si>
  <si>
    <t>Comentario</t>
  </si>
  <si>
    <t>N</t>
  </si>
  <si>
    <t>Longitud</t>
  </si>
  <si>
    <t>Anchura</t>
  </si>
  <si>
    <t>Altura</t>
  </si>
  <si>
    <t>Parcial</t>
  </si>
  <si>
    <t xml:space="preserve">0.1          </t>
  </si>
  <si>
    <t>ACTUACIONES PREVIAS</t>
  </si>
  <si>
    <t>Capítulo</t>
  </si>
  <si>
    <t/>
  </si>
  <si>
    <t xml:space="preserve">0001         </t>
  </si>
  <si>
    <t>Actuaciones previas</t>
  </si>
  <si>
    <t>Partida</t>
  </si>
  <si>
    <t>pa</t>
  </si>
  <si>
    <t xml:space="preserve">Trabajos previos de protección y apuntalamiento.
</t>
  </si>
  <si>
    <t>0001</t>
  </si>
  <si>
    <t xml:space="preserve">0002         </t>
  </si>
  <si>
    <t>Desconexión temporal de instalaciones</t>
  </si>
  <si>
    <t xml:space="preserve">Desconexión temporal de instalaciones previo a actuaciones de derribo. 
</t>
  </si>
  <si>
    <t>0002</t>
  </si>
  <si>
    <t>0.1</t>
  </si>
  <si>
    <t xml:space="preserve">1.1          </t>
  </si>
  <si>
    <t>DERRIBOS</t>
  </si>
  <si>
    <t xml:space="preserve">0102         </t>
  </si>
  <si>
    <t>Derribo de divisorias interiores (obra)</t>
  </si>
  <si>
    <t>m2</t>
  </si>
  <si>
    <t xml:space="preserve">Demolición de partición interior de fábrica revestida, formada por ladrillo perforado, hasta 15 cm de espesor, con medios manuales, sin afectar a la estabilidad de los elementos constructivos contiguos, y carga manual sobre camión o contenedor. Incluye transporte a vertedero autorizado. 
</t>
  </si>
  <si>
    <t>Divisoria trastero</t>
  </si>
  <si>
    <t>0102</t>
  </si>
  <si>
    <t xml:space="preserve">0103         </t>
  </si>
  <si>
    <t>Derribo de falsos techos</t>
  </si>
  <si>
    <t xml:space="preserve">Demolición de falso techo continuo de placas de yeso o de escayola, situado a una altura menor de 4 m, con medios manuales, sin deteriorar los elementos constructivos contiguos, y carga manual sobre camión o contenedor. Incluye transporte a vertedero autorizado. 
</t>
  </si>
  <si>
    <t>Sala de ventas</t>
  </si>
  <si>
    <t>baño</t>
  </si>
  <si>
    <t>0103</t>
  </si>
  <si>
    <t xml:space="preserve">0104         </t>
  </si>
  <si>
    <t>Retirada de puertas interiores</t>
  </si>
  <si>
    <t>u</t>
  </si>
  <si>
    <t xml:space="preserve">Levantado de puerta interior, de madera, con medios manuales, sin deteriorar el paramento al que está sujeta, y carga manual sobre camión o contenedor. Incluye transporte a vertedero autorizado. 
</t>
  </si>
  <si>
    <t>0104</t>
  </si>
  <si>
    <t xml:space="preserve">0105         </t>
  </si>
  <si>
    <t>Retirada de instalaciones existentes</t>
  </si>
  <si>
    <t xml:space="preserve">Desmontaje de todas las instalaciones existentes, con medios manuales, y carga manual sobre camión o contenedor.
Incluye transporte a vertedero autorizado. 
</t>
  </si>
  <si>
    <t>0105</t>
  </si>
  <si>
    <t xml:space="preserve">0106         </t>
  </si>
  <si>
    <t>Retirada de aparatos sanitarios</t>
  </si>
  <si>
    <t xml:space="preserve">Desmontaje de aparatos sanitarios existentes, con medios manuales, y carga manual sobre camión o contenedor.
Incluye transporte a vertedero autorizado. 
</t>
  </si>
  <si>
    <t>0106</t>
  </si>
  <si>
    <t xml:space="preserve">0107         </t>
  </si>
  <si>
    <t>Retirada de carpinterias exteriores</t>
  </si>
  <si>
    <t xml:space="preserve">Levantado de carpintería acristalada de cualquier tipo situada en fachada, con medios manuales, sin deteriorar los elementos constructivos a los que está sujeta, y carga manual sobre camión o contenedor.
Incluye transporte a vertedero autorizado. 
</t>
  </si>
  <si>
    <t>Fachada posterior</t>
  </si>
  <si>
    <t>0107</t>
  </si>
  <si>
    <t xml:space="preserve">0108         </t>
  </si>
  <si>
    <t>Repicado de escalón de acceso de 8 cm</t>
  </si>
  <si>
    <t xml:space="preserve">Demolición de escalón de acceso de 8 cm para adaptar a normativa de accesibilidad vigente.
</t>
  </si>
  <si>
    <t>0108</t>
  </si>
  <si>
    <t xml:space="preserve">0109         </t>
  </si>
  <si>
    <t>Derribo de pavimentos</t>
  </si>
  <si>
    <t xml:space="preserve">Levantado de pavimento laminado
Levantado de pavimento laminado existente en el interior del edificio, de lamas ensambladas con cola, con medios manuales, sin deteriorar los elementos constructivos contiguos, y carga manual sobre camión o contenedor.
</t>
  </si>
  <si>
    <t>0109</t>
  </si>
  <si>
    <t xml:space="preserve">0110         </t>
  </si>
  <si>
    <t>Retirada de escaparate existente</t>
  </si>
  <si>
    <t xml:space="preserve">Levantado de escaparate situado en fachada, con medios manuales, sin deteriorar los elementos constructivos a los que está sujeta, y carga manual sobre camión o contenedor.
Incluye transporte a vertedero autorizado. 
</t>
  </si>
  <si>
    <t>0110</t>
  </si>
  <si>
    <t xml:space="preserve">0101         </t>
  </si>
  <si>
    <t>Derribo de divisorias interiores (placas yeso laminado)</t>
  </si>
  <si>
    <t xml:space="preserve">Demolición de tabique de placas de yeso laminado (una placa por cara) instaladas sobre una estructura simple, con medios manuales, sin afectar a la estabilidad de los elementos constructivos contiguos, y carga manual sobre camión o contenedor. Incluye transporte a vertedero autorizado. 
</t>
  </si>
  <si>
    <t>ventas/trastero</t>
  </si>
  <si>
    <t>ventas/almacén</t>
  </si>
  <si>
    <t>trastero/almacén</t>
  </si>
  <si>
    <t>vestíbulo</t>
  </si>
  <si>
    <t>despacho</t>
  </si>
  <si>
    <t>0101</t>
  </si>
  <si>
    <t>1.1</t>
  </si>
  <si>
    <t xml:space="preserve">1.2          </t>
  </si>
  <si>
    <t>ALBAÑILERIA Y CARTÓN YESO</t>
  </si>
  <si>
    <t xml:space="preserve">0201         </t>
  </si>
  <si>
    <t>Adecuación de fachada posterior</t>
  </si>
  <si>
    <t xml:space="preserve">Adecuación de huecos de fachada posterior.
Tapiado mediante hoja de partición de 14 cm de espesor de fábrica, de ladrillo cerámico perforado (gero), para revestir, con dimensiones 29x14x5 cm, recibida con mortero de cemento industrial, color gris, M-5, suministrado en sacos, con banda elástica en las uniones con otros elementos constructivos, hecha de banda flexible de espuma de polietileno reticulado de celdas cerradas, de 10 mm de espesor y 110 mm de ancho. También incluye precio por replanteo, nivelación y aplomado, recepción de bastimiento y bastimientos de base, pérdidas y rupturas, ligaduras, cabeceras, ejecución de encuentros y limpieza.
CRITERIO DE MEDICIÓN
Se medirá la superficie realmente ejecutada según las especificaciones del Proyecto, sin duplicar esquinas ni encuentros, deduciendo los huecos de superficie mayor de 3 m².
</t>
  </si>
  <si>
    <t>vestuario</t>
  </si>
  <si>
    <t>sala entrenamiento</t>
  </si>
  <si>
    <t>sala instalaciones</t>
  </si>
  <si>
    <t>0201</t>
  </si>
  <si>
    <t xml:space="preserve">0202         </t>
  </si>
  <si>
    <t>Trasdosado autoportante acústico</t>
  </si>
  <si>
    <t xml:space="preserve">TRASDOSADO AUTOPORTANTE ACUSTICO
Trasdosado autoportante acustico formado por montantes separados 600 mm. y canales de perfiles de chapa de acero galvanizado de 46 mm., atornillado por la cara externa dos placas de yeso laminado de 15 mm. de espesor con un ancho total de 76 mm., Incluso lamina tipo MAD4 entre placas de yeso laminado, Lana Mineral de 50 kg/m3 de densidad y 40 mm de espesor, p.p. de tratamiento de huecos, paso de instalaciones, tornillería, pastas de agarre y juntas, cintas para juntas, anclajes para suelo y techo, limpieza y medios auxiliares. Totalmente terminado y listo para imprimar y pintar o decorar. Según NTE-PTP, UNE 102040 IN y ATEDY. Medido deduciendo los huecos.
CRITERIO DE MEDICIÓN EN OBRA
m² de superficie medida según las especificaciones de la DT.
Con deducción de la superficie correspondiente a aperturas, de acuerdo con los siguientes criterios:
    Aperturas &lt;= 2 m²: No se deducen
    Aperturas &gt; 2 m² y &lt;= 4 m²: Se deducen el 50%
    Aperturas &gt; 4 m²: Se deducen el 100%
Estos criterios incluyen la colocación de los elementos que configuran la apertura, como los premarcos, excepto en el caso de agujeros de más de 4,00 m², en los que esta colocación se cuenta aparte.
</t>
  </si>
  <si>
    <t>0202</t>
  </si>
  <si>
    <t xml:space="preserve">0203         </t>
  </si>
  <si>
    <t>Tabique autoportante de placas de yeso laminado A+A</t>
  </si>
  <si>
    <t xml:space="preserve">TABIQUERIA PLACAS YESO LAMINADO A+A 
Tabique autoportante 15+46+15, formado por una estructura de perfiles de chapa de acero galvanizado de 46 cm. de ancho a base de montantes (elementos verticales) separados 600 mm. entre ellos y canales (elementos horizontales) a cada lado de la cual se atornillan una placa de yeso laminado Pladur tipo N de 15 mm. de espesor (UNE 102.023) dando un ancho total del tabique terminado de 76 mm., incluso  anclajes para suelo y techo, replanteo auxiliar, nivelación, tornillería, anclajes, recibido de cajas para mecanismos sobre la placa, encintado, tratamiento de juntas, totalmente terminado y listo para imprimar, pintar o decorar. Incluye lana de roca.
CRITERIO DE MEDICIÓN EN OBRA
m² de superficie medida según las especificaciones de la DT.
Con deducción de la superficie correspondiente a aperturas, de acuerdo con los siguientes criterios:
    Aperturas &lt;= 2 m²: No se deducen
    Aperturas &gt; 2 m² y &lt;= 4 m²: Se deducen el 50%
    Aperturas &gt; 4 m²: Se deducen el 100%
Estos criterios incluyen la colocación de los elementos que configuran la apertura, como los premarcos, excepto en el caso de agujeros de más de 4,00 m², en los que esta colocación se cuenta aparte.
</t>
  </si>
  <si>
    <t>partición sala prpl</t>
  </si>
  <si>
    <t>baño adaptado</t>
  </si>
  <si>
    <t>vestidores</t>
  </si>
  <si>
    <t>wc's</t>
  </si>
  <si>
    <t>0203</t>
  </si>
  <si>
    <t xml:space="preserve">0204         </t>
  </si>
  <si>
    <t>Tabique autoportante de placas de yeso laminado H+H</t>
  </si>
  <si>
    <t xml:space="preserve">TABIQUERIA PLACAS YESO LAMINADO H+H 
Tabique autoportante 15+46+15, formado por una estructura de perfiles de chapa de acero galvanizado de 46 cm. de ancho a base de montantes (elementos verticales) separados 600 mm. entre ellos y canales (elementos horizontales) a cada lado de la cual se atornillan una placa de yeso laminado Pladur hidrófugo de 15 mm. de espesor (UNE 102.023) dando un ancho total del tabique terminado de 76 mm., incluso  anclajes para suelo y techo, replanteo auxiliar, nivelación, tornillería, anclajes, recibido de cajas para mecanismos sobre la placa, encintado, tratamiento de juntas, totalmente terminado y listo para imprimar, pintar o decorar. Incluye lana de roca.
CRITERIO DE MEDICIÓN EN OBRA
m² de superficie medida según las especificaciones de la DT.
Con deducción de la superficie correspondiente a aperturas, de acuerdo con los siguientes criterios:
    Aperturas &lt;= 2 m²: No se deducen
    Aperturas &gt; 2 m² y &lt;= 4 m²: Se deducen el 50%
    Aperturas &gt; 4 m²: Se deducen el 100%
Estos criterios incluyen la colocación de los elementos que configuran la apertura, como los premarcos, excepto en el caso de agujeros de más de 4,00 m², en los que esta colocación se cuenta aparte.
</t>
  </si>
  <si>
    <t>almacén/vestidor</t>
  </si>
  <si>
    <t>vestidor/vestidor</t>
  </si>
  <si>
    <t>0204</t>
  </si>
  <si>
    <t xml:space="preserve">0205         </t>
  </si>
  <si>
    <t>Tabique autoportante de placas de yeso laminado A+H</t>
  </si>
  <si>
    <t xml:space="preserve">TABIQUERIA PLACAS YESO LAMINADO A+H 
Tabique autoportante 15+46+15, formado por una estructura de perfiles de chapa de acero galvanizado de 46 cm. de ancho a base de montantes (elementos verticales) separados 600 mm. entre ellos y canales (elementos horizontales) a cada lado de la cual se atornillan una placa de yeso laminado normal y una placa hidrófuga de 15 mm. de espesor (UNE 102.023) dando un ancho total del tabique terminado de 76 mm., incluso  anclajes para suelo y techo, replanteo auxiliar, nivelación, tornillería, anclajes, recibido de cajas para mecanismos sobre la placa, encintado, tratamiento de juntas, totalmente terminado y listo para imprimar, pintar o decorar. Incluye lana de roca.
CRITERIO DE MEDICIÓN EN OBRA
m² de superficie medida según las especificaciones de la DT.
Con deducción de la superficie correspondiente a aperturas, de acuerdo con los siguientes criterios:
    Aperturas &lt;= 2 m²: No se deducen
    Aperturas &gt; 2 m² y &lt;= 4 m²: Se deducen el 50%
    Aperturas &gt; 4 m²: Se deducen el 100%
Estos criterios incluyen la colocación de los elementos que configuran la apertura, como los premarcos, excepto en el caso de agujeros de más de 4,00 m², en los que esta colocación se cuenta aparte.
</t>
  </si>
  <si>
    <t>baño adaptado/almacén</t>
  </si>
  <si>
    <t>baño adaptado/sala</t>
  </si>
  <si>
    <t>0205</t>
  </si>
  <si>
    <t xml:space="preserve">0206         </t>
  </si>
  <si>
    <t>Falso techo continuo de placas de yeso laminado A</t>
  </si>
  <si>
    <t xml:space="preserve">Falso techo continuo suspendido, liso, 12,5+27+27, situado a una altura menor de 4 m, con nivel de calidad del acabado estándar (Q2), constituido por: ESTRUCTURA: estructura metálica de acero galvanizado de maestras primarias 60/27 mm con una modulación de 1000 mm y suspendidas de la superficie soporte de hormigón con cuelgues combinados cada 900 mm, y maestras secundarias fijadas perpendicularmente a las maestras primarias con conectores tipo caballete con una modulación de 500 mm; PLACAS: una capa de placas de yeso laminado A / UNE-EN 520 - 1200 / longitud / 12,5 / con los bordes longitudinales afinados. Incluso banda autoadhesiva desolidarizante, fijaciones para el anclaje de los perfiles, tornillería para la fijación de las placas, pasta de juntas, cinta microperforada de papel y accesorios de montaje.
</t>
  </si>
  <si>
    <t>1</t>
  </si>
  <si>
    <t>0206</t>
  </si>
  <si>
    <t xml:space="preserve">0207         </t>
  </si>
  <si>
    <t>Falso techo registrable zonas humedas</t>
  </si>
  <si>
    <t xml:space="preserve">Falso techo registrable de placas de yeso laminado de 120x60cm. y 10 mm. de espesor, suspendido de perfilería vista, i/p.p. de elementos de remate, accesorios de fijación y montaje y desmontaje de andamios, terminado y listo para pintar, s/NTE-RTP-17, medido deduciendo huecos superiores a 2 m2. Doble placa de yeso laminado, pasta de juntas, accesorios de fijación y perfilería con marcado CE y DdP (Declaración de prestaciones) según Reglamento (UE) 305/2011.
</t>
  </si>
  <si>
    <t>Vestíbulo independiente</t>
  </si>
  <si>
    <t>Wc adaptado</t>
  </si>
  <si>
    <t>Almacén</t>
  </si>
  <si>
    <t>Vestuario Femenino</t>
  </si>
  <si>
    <t>Vestuario Masculino</t>
  </si>
  <si>
    <t>Wc Femenino</t>
  </si>
  <si>
    <t>Wc Masculino</t>
  </si>
  <si>
    <t>0207</t>
  </si>
  <si>
    <t xml:space="preserve">0209         </t>
  </si>
  <si>
    <t>Perforación en falso techo continuo de placas de yeso laminado</t>
  </si>
  <si>
    <t xml:space="preserve">Perforación en falso techo continuo de placas de yeso laminado para el paso de instalaciones
Formación de agujero en falso techo continuo de placa de yeso laminado para paso de instalaciones y colocación de luminarias de diámetro variable desde 8 cm a 15 cm con medios manuales y mecánicos. También se incluye el precio por replanteo.
CRITERIO DE MEDICIÓN EN OBRA Y CONDICIONES DE ABONO
Se medirá el número de unidades realmente ejecutadas según las especificaciones del Proyecto.
</t>
  </si>
  <si>
    <t>0209</t>
  </si>
  <si>
    <t xml:space="preserve">0210         </t>
  </si>
  <si>
    <t>Refuerzos en placas de yeso laminado</t>
  </si>
  <si>
    <t xml:space="preserve">Refuerzo soporte de placas de yeso laminado
Suministro y colocación de soportes para elementos colgados de peso, formados por madera de pino maciza de 4 cm de grosor y con las dimensiones necesarias para fijar mecánicamente entre montantes.
Según diseño final de franquicia.
</t>
  </si>
  <si>
    <t>0210</t>
  </si>
  <si>
    <t xml:space="preserve">0213         </t>
  </si>
  <si>
    <t>Ayuda de albañilería a instalaciones</t>
  </si>
  <si>
    <t xml:space="preserve">Ayuda de albañilería a instalaciones de fontanería, electricidad, climatización, y protección de incediios, por local (con una superficie construida de 200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(10% sobre instalación de fontanería). Medido por unidad de local.
</t>
  </si>
  <si>
    <t>0213</t>
  </si>
  <si>
    <t xml:space="preserve">0214         </t>
  </si>
  <si>
    <t>Limpieza final de obra</t>
  </si>
  <si>
    <t xml:space="preserve">Limpieza final de obra
</t>
  </si>
  <si>
    <t>0214</t>
  </si>
  <si>
    <t xml:space="preserve">0208         </t>
  </si>
  <si>
    <t>Falso techo registrable ROCKFON</t>
  </si>
  <si>
    <t xml:space="preserve">Falso techo registrable suspendido, situado a una altura menor de 4 m. Sistema "ROCKFON", constituido por: ESTRUCTURA: perfilería vista T 15, con suela de 15 mm de anchura, de acero galvanizado, color blanco, comprendiendo perfiles primarios y secundarios, suspendidos del forjado o elemento soporte con varillas y cuelgues; PANELES: paneles acústicos autoportantes de lana de roca, modelo Blanka "ROCKFON", compuestos por módulos de 600x600x20 mm, con una capa de pintura en la cara vista y un velo mineral en la cara opuesta; acabado liso, color blanco, con canto recto A15. Incluso perfiles angulares, fijaciones para el anclaje de los perfiles y accesorios de montaje.
</t>
  </si>
  <si>
    <t>Play Brooklyn</t>
  </si>
  <si>
    <t>0208</t>
  </si>
  <si>
    <t>1.2</t>
  </si>
  <si>
    <t xml:space="preserve">1.3          </t>
  </si>
  <si>
    <t>PINTURA</t>
  </si>
  <si>
    <t xml:space="preserve">0301         </t>
  </si>
  <si>
    <t>Pintura plástica sobre paramento interior horizontal</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</si>
  <si>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hasta 3 m de altura. El precio incluye la protección de los elementos del entorno que puedan verse afectados durante los trabajos y la resolución de puntos singulares.
RAL según franquicia 7044 GRIS SEDA MATE
CRITERIO DE MEDICIÓN
Superficie medida según la documentación gráfica del Proyecto, con el mismo criterio que el soporte base.
</t>
  </si>
  <si>
    <t>0301</t>
  </si>
  <si>
    <t xml:space="preserve">0302         </t>
  </si>
  <si>
    <t>Pintura plástica sobre paramento interior vertical</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</si>
  <si>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hasta 3 m de altura. El precio incluye la protección de los elementos del entorno que puedan verse afectados durante los trabajos y la resolución de puntos singulares.
RAL según franquicia: 7044 GRIS SEDA MATE y 9005 NEGRO MATE.
CRITERIO DE MEDICIÓN
Superficie medida según la documentación gráfica del Proyecto, con el mismo criterio que el soporte base.
</t>
  </si>
  <si>
    <t>A descontar</t>
  </si>
  <si>
    <t>V.Femenino</t>
  </si>
  <si>
    <t>V.Masculino</t>
  </si>
  <si>
    <t>Wc. Femenino</t>
  </si>
  <si>
    <t>Wc. Masculino</t>
  </si>
  <si>
    <t>Wc. Adaptado</t>
  </si>
  <si>
    <t>0302</t>
  </si>
  <si>
    <t xml:space="preserve">0303         </t>
  </si>
  <si>
    <t>Pintura plástica sobre paramento exterior vertical</t>
  </si>
  <si>
    <t xml:space="preserve">Pintura plástica sobre paramento exterior vertical
Aplicación manual de dos manos de pintura plástica color blanco, acabado mate, textura lisa. La primera mano diluida con un 15 a 20% de agua y la siguiente diluida con un 10% de agua (rendimiento: 0,1 l/m² por capa); sobre paramento interior de yeso proyectado o placas de yeso laminado, en posición vertical, de hasta 4 m de altura. El precio incluye la protección de los elementos del entorno que puedan verse afectados durante los trabajos y la resolución de puntos singulares. 
RAL color existente de fachada. 
CRITERIO DE MEDICIÓN
Superficie medida según la documentación gráfica del Proyecto, con el mismo criterio que el soporte base.
</t>
  </si>
  <si>
    <t>patio</t>
  </si>
  <si>
    <t>0303</t>
  </si>
  <si>
    <t>1.3</t>
  </si>
  <si>
    <t xml:space="preserve">1.4          </t>
  </si>
  <si>
    <t>REVESTIMIENTOS Y PAVIMENTOS</t>
  </si>
  <si>
    <t xml:space="preserve">0401         </t>
  </si>
  <si>
    <t>Alicatado paramento vertical</t>
  </si>
  <si>
    <t xml:space="preserve">Revestimiento interior según modelo de franquicia en paramentos verticales de aseos y vestuarios.COLOCACIÓN: en capa fina y mediante encolado simple con adhesivo en dispersión normal, D1, según UNE-EN 12004. REJUNTADO: con mortero de juntas cementoso mejorado, con absorción de agua reducida y resistencia elevada a la abrasión tipo CG 2 W A, color blanco, en juntas de 3 mm de espesor. Incluso crucetas de PVC. Incluso piezas especiales y resolución de puntos singulares.
CRITERIO DE MEDICIÓN
Superficie útil, medida según la documentación gráfica del Proyecto. No se ha incrementado la medición por roturas y recortes, ya que en la descomposición se ha considerado un 5% más de piezas.
</t>
  </si>
  <si>
    <t>Duchas V.Femenino</t>
  </si>
  <si>
    <t>Duchas V.Masculino</t>
  </si>
  <si>
    <t>0401</t>
  </si>
  <si>
    <t xml:space="preserve">0402         </t>
  </si>
  <si>
    <t>Pavimento interior cerámico</t>
  </si>
  <si>
    <t xml:space="preserve">Pavimento interior de piezas de gres porcelánico esmaltado, de 400x600x10 mm, gama media, capacidad de absorción de agua E&lt;0,5%, grupo BIa, según UNE-EN 14411, con resistencia al deslizamiento 35&lt;Rd&lt;=45 según UNE 41901 EX y resbaladicidad clase 2 según CTE. SOPORTE: de mortero de cemento. COLOCACIÓN: en capa fina y mediante encolado simple con adhesivo cementoso, C1 TE, según UNE-EN 12004, con deslizamiento reducido y tiempo abierto ampliado. REJUNTADO: con mortero de juntas cementoso tipo L, color blanco, en juntas de 2 mm de espesor.
CRITERIO DE MEDICIÓN
Superficie útil, medida según la documentación gráfica del Proyecto. No se ha incrementado la medición por roturas y recortes, ya que en la descomposición se ha considerado un 5% más de piezas.
</t>
  </si>
  <si>
    <t>0402</t>
  </si>
  <si>
    <t xml:space="preserve">0403         </t>
  </si>
  <si>
    <t>Pavimento interior laminado</t>
  </si>
  <si>
    <t xml:space="preserve">Tarima flotante de Elondo de 90/100 mm. de ancho y 15 mm. de espesor clase extra (s/UNE 56809-1), machihembrada en sus cuatro lados, sin barnizar, colocadas con clips cada 70 cm., sobre lámina de polietileno celular de 2 mm. de espesor con film de polietileno de 0,2 mm. incorporado con barrera anti-vapor, colocado sobre recrecido de piso, sin incluir éste, i/p.p. de recortes y rodapié del mismo material, s/NTE-RSR-13, con marcado CE y DdP (declaración de prestaciones) según Reglamento UE 305/2011.
CRITERIO DE MEDICIÓN
Superficie útil, medida según la documentación gráfica del Proyecto. No se ha incrementado la medición por roturas y recortes, ya que en la descomposición se ha considerado un 5% más de piezas.
</t>
  </si>
  <si>
    <t>Vestíbulo acceso/Distribuidor</t>
  </si>
  <si>
    <t>55,00</t>
  </si>
  <si>
    <t>0403</t>
  </si>
  <si>
    <t xml:space="preserve">0404         </t>
  </si>
  <si>
    <t>Rodapié DM 8 cm</t>
  </si>
  <si>
    <t>ml</t>
  </si>
  <si>
    <t xml:space="preserve">Suministro y colocación de rodapié de 8 cm de DM, lacado RAL 9005, fijado al paramento mediante clavos. Incluye p/p de replanteo, cortes, resolución de esquinas, uniones y encuentros, pequeño material auxiliar y limpieza final.
CRITERIO DE MEDICIÓN
Longitud medida según la documentación gráfica del Proyecto, sin incluir huecos de puertas. No se ha incluido el entorno pie en la puerta de acceso ni detrás del mobiliario de la cocina.
No se ha incrementado la medición por roturas y recortes, ya que en la descomposición se ha considerado un 5% más de piezas.
</t>
  </si>
  <si>
    <t>sala principal</t>
  </si>
  <si>
    <t>0404</t>
  </si>
  <si>
    <t xml:space="preserve">0405         </t>
  </si>
  <si>
    <t>Base para pavimento interior</t>
  </si>
  <si>
    <t xml:space="preserve">Base para pavimento interior, de 40 mm de espesor,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t>
  </si>
  <si>
    <t>0405</t>
  </si>
  <si>
    <t xml:space="preserve">0406         </t>
  </si>
  <si>
    <t>Pavimento cerámico exterior terraza</t>
  </si>
  <si>
    <t xml:space="preserve">Pavimento exterior, de baldosa de gres porcelánico prensado pulido antideslizante, grupo BIa (UNE-EN 14411), de forma rectangular o cuadrada, precio superior, de 1 a 5 piezas/m2, (PVP. 24.00€/M2), colocadas con adhesivo para baldosa cerámica C2-E S1 (UNE-EN 12004) y rejuntado con mortero CG2 (UNE-EN 13888).
CRITERIO DE MEDICIÓN
Superficie útil, medida según la documentación gráfica del Proyecto. No se ha incrementado la medición por roturas y recortes, ya que en la descomposición se ha considerado un 5% más de piezas.
</t>
  </si>
  <si>
    <t>0406</t>
  </si>
  <si>
    <t xml:space="preserve">0407         </t>
  </si>
  <si>
    <t>Marchapié acceso principal</t>
  </si>
  <si>
    <t xml:space="preserve">Suministro y colocación de marhapié para la puerta principal de mármol Blanco Pais o similar, formado por losas de 900x200x20.
Incluye la parte proporcional de trabajos de albañilería:
    Replanteo
    Descarga de material a pie de obra
    Limpieza y retirada de restos hasta el contenedor
</t>
  </si>
  <si>
    <t>0407</t>
  </si>
  <si>
    <t xml:space="preserve">0408         </t>
  </si>
  <si>
    <t>Mimbel cerámico terraza</t>
  </si>
  <si>
    <t xml:space="preserve">Suministro y colocación de mimbel tipo porcelánico para exterior, del mismo material que el pavimento de terrazas, incluyendo rejuntado y colocación con cemento cola flexible blanco.
</t>
  </si>
  <si>
    <t>0408</t>
  </si>
  <si>
    <t xml:space="preserve">0409         </t>
  </si>
  <si>
    <t>Pavimento de caucho zona entrenamiento</t>
  </si>
  <si>
    <t xml:space="preserve">Pavimento de caucho PAVIFLEX,, losetas de 1m2 tipo puzzle. Ecoflex 7 mm color Blackstone, recibido con pegamento sobre capa de pasta niveladora, i/alisado y limpieza, s/NTE-RSF-15, con marcado CE y DdP (declaración de prestaciones) según Reglamento UE 305/2011, medida la superficie ejecutada.
</t>
  </si>
  <si>
    <t>0409</t>
  </si>
  <si>
    <t xml:space="preserve">0410         </t>
  </si>
  <si>
    <t>Lamina antiimpanto zona entrenamiento</t>
  </si>
  <si>
    <t xml:space="preserve">Aislamiento acústico a ruido aéreo y de impacto de suelos flotantes, realizado con láminas de espuma de polietileno reticulado Impactodan 10 de 10 mm de espesor, dispuestas a testa y desolidarización perimetral realizada con banda flexible de espuma de polietileno reticulado de celdas cerradas, de 3 mm de espesor y 200 mm de anchura, resistencia térmica 0,075 m²K/W, conductividad térmica 0,04 W/(mK) y rigidez dinámica inferior a 100 MN/m³; preparado para recibir una base de pavimento de mortero u hormigón. Incluso cinta autoadhesiva de espuma de polietileno reticulado, 70 "DANOSA", para sellado de juntas.
</t>
  </si>
  <si>
    <t>0410</t>
  </si>
  <si>
    <t xml:space="preserve">0411         </t>
  </si>
  <si>
    <t>Aislamiento acústico solados</t>
  </si>
  <si>
    <t xml:space="preserve">Aislamiento acústico a ruido de impacto de suelos flotantes, formado por panel semirrígido de espuma de poliuretano, de 2000x1000 mm y 20 mm de espesor, resistencia a compresión 25 kPa, resistencia térmica 0,513 m²K/W, conductividad térmica 0,039 W/(mK), dispuesto a testa, cubierto con complejo de espuma de polietileno de alta densidad de 9 mm de espesor y desolidarización perimetral realizada con el mismo material aislante y banda de polietileno, de 5 mm de espesor y 20 cm de anchura, densidad 20 kg/m³; preparado para recibir una base de pavimento de mortero u hormigón. Incluso cinta viscoelástica autoadhesiva, para sellado de juntas.
</t>
  </si>
  <si>
    <t>0411</t>
  </si>
  <si>
    <t xml:space="preserve">0412         </t>
  </si>
  <si>
    <t>Limitador acústico</t>
  </si>
  <si>
    <t xml:space="preserve">Instalacion de limitador registrador acustico reglamentario.
</t>
  </si>
  <si>
    <t>0412</t>
  </si>
  <si>
    <t xml:space="preserve">0413         </t>
  </si>
  <si>
    <t>Aislamiento acústico techos</t>
  </si>
  <si>
    <t xml:space="preserve">Falso techo continuo suspendido, liso, , situado a una altura menor de 4 m, con nivel de calidad del acabado estándar (Q2), constituido por lamina SONODAN PLUS y placa de yeso laminar en primer techo. Segundo techo mediante estructura metalica de acero galvanizado con descuelgue de amortiguacion marca SENOR o similar, doble placa de yeso laminar YL15x2 a matajuntas con lamina pesada intercalada y tercera placa de yeso laminar YL15, incluso lana mineral de 70 kg/m3 y 40 mm de espesor sobre estas.  
</t>
  </si>
  <si>
    <t>0413</t>
  </si>
  <si>
    <t>1.4</t>
  </si>
  <si>
    <t xml:space="preserve">1.5          </t>
  </si>
  <si>
    <t>CARPINTERIA EXTERIOR</t>
  </si>
  <si>
    <t xml:space="preserve">0501         </t>
  </si>
  <si>
    <t>Acceso principal</t>
  </si>
  <si>
    <t xml:space="preserve">Vestibulo acustico formado por carpinteria de aluminio, y doble acristalamiento tipo SONOR (Laminar acustico) incluso junquillos, galce, juntas de estanqueidad de EPDM, manilla y herrajes, según UNE-EN 14351-1; transmitancia térmica del marco: Uh,m = desde 5,7 W/(m²K); espesor máximo del acristalamiento: 26 mm, con clasificación a la permeabilidad al aire clase 4, según UNE-EN 12207, clasificación a la estanqueidad al agua clase 9A, según UNE-EN 12208, y clasificación a la resistencia a la carga del viento clase C5, según UNE-EN 12210, sin premarco y sin persiana, patillas de anclaje para la fijación de la carpintería, sellador adhesivo y silicona neutra para sellado perimetral de las juntas exterior e interior, entre la carpintería y la obra. 
</t>
  </si>
  <si>
    <t>0501</t>
  </si>
  <si>
    <t xml:space="preserve">0508         </t>
  </si>
  <si>
    <t>Balconera 210x80</t>
  </si>
  <si>
    <t xml:space="preserve">Balconera salida a patio exterior 210x80 cm 
Suministro y montaje de carpintería de aluminio, lacado RAL 9005, con un grosor mínimo de 60 micras de película seca, para la conformación de 1 ventana (batiente de una hoja), según la composición y medidas del proyecto; con perfiles provistos de ruptura de puente térmico y con bastidor de base. Compuesta por perfiles extruidos formando marcos y hojas de 1,5 mm de espesor mínimo en perfiles estructurales. Accesorios, herrajes de colgado y apertura, juntas de acristalamiento de EPDM, tornillería de acero inoxidable, elementos de estanqueidad, accesorios y utillajes mecanizados homologados. Incluye limpieza del bastidor de base ya instalado, alojamiento y apoyo del bastidor en el bastidor de base, fijación del bastidor al bastidor de base con tornillos de acero galvanizado, sellado perimetral de la junta exterior entre el marco y la obra, mediante un cordón de silicona neutra y ajuste final a la obra, sin incluir el recibo en obra del bastidor de base con garras de anclaje. Elaborada en taller, con clasificación a la permeabilidad al aire según UNE-EN 12207, clasificación a la estanqueidad al agua según UNE-EN 12208 y clasificación a la resistencia a la acción del viento según UNE-EN 12210. Totalmente montada y probada.
</t>
  </si>
  <si>
    <t>0508</t>
  </si>
  <si>
    <t xml:space="preserve">0509         </t>
  </si>
  <si>
    <t>Balconera 210x250</t>
  </si>
  <si>
    <t xml:space="preserve">Balconera salida a patio exterior 210x250 cm 
Conjunto de puerta batiente de 80 cm + fijo de 170 cm
Suministro y montaje de carpintería de aluminio, lacado RAL 9005, con un grosor mínimo de 60 micras de película seca, para la conformación de 1 puerta batiente + 1 hoja fija, según la composición y medidas del proyecto; con perfiles provistos de ruptura de puente térmico y con bastidor de base. Compuesta por perfiles extruidos formando marcos y hojas de 1,5 mm de espesor mínimo en perfiles estructurales. Accesorios, herrajes de colgado y apertura, juntas de acristalamiento de EPDM, tornillería de acero inoxidable, elementos de estanqueidad, accesorios y utillajes mecanizados homologados. Incluye limpieza del bastidor de base ya instalado, alojamiento y apoyo del bastidor en el bastidor de base, fijación del bastidor al bastidor de base con tornillos de acero galvanizado, sellado perimetral de la junta exterior entre el marco y la obra, mediante un cordón de silicona neutra y ajuste final a la obra, sin incluir el recibo en obra del bastidor de base con garras de anclaje. Elaborada en taller, con clasificación a la permeabilidad al aire según UNE-EN 12207, clasificación a la estanqueidad al agua según UNE-EN 12208 y clasificación a la resistencia a la acción del viento según UNE-EN 12210. Totalmente montada y probada.
</t>
  </si>
  <si>
    <t>0509</t>
  </si>
  <si>
    <t>1.5</t>
  </si>
  <si>
    <t xml:space="preserve">1.6          </t>
  </si>
  <si>
    <t>CARPINTERIA  INTERIOR</t>
  </si>
  <si>
    <t xml:space="preserve">0601         </t>
  </si>
  <si>
    <t>Puerta interior abatible</t>
  </si>
  <si>
    <t xml:space="preserve">Puerta de paso ciega de madera lisa, RAAL 9005 , moldura serie recta, con hoja de dimensiones 825x2030 mm., suministrada en block que incluye hoja, cerco, tapajuntas de DM de 10 cm de mismo color que puerta , resbalón y herraje de colgar, con manillas de latón, colocada sobre precerco de pino de dimensiones 70x30 mm. Totalmente terminada con p.p. de medios auxiliares.
</t>
  </si>
  <si>
    <t>0601</t>
  </si>
  <si>
    <t xml:space="preserve">0603         </t>
  </si>
  <si>
    <t>Cabina tablero fenólico</t>
  </si>
  <si>
    <t xml:space="preserve">Cabina para vestuario, 6 unidades de 1100x1200 mm y 2000 mm de altura, y 2 unidades de 1400x1200 mm y 2000 mm de altura, de tablero fenólico HPL, de 13 mm de espesor, color a elegir; compuesta de: puerta de 600x2000 mm y 2 laterales de 2000 mm de altura; estructura soporte de aluminio anodizado y herrajes de acero inoxidable AISI 316L.
</t>
  </si>
  <si>
    <t>0603</t>
  </si>
  <si>
    <t xml:space="preserve">0605         </t>
  </si>
  <si>
    <t>Encimera tablero fenólico</t>
  </si>
  <si>
    <t xml:space="preserve">Encimera de tablero fenólico HPL, de 13 mm de espesor, color a elegi, con formación de hueco, copete, embellecedor y remates.
</t>
  </si>
  <si>
    <t>0605</t>
  </si>
  <si>
    <t>1.6</t>
  </si>
  <si>
    <t xml:space="preserve">1.7          </t>
  </si>
  <si>
    <t>INSTALACIONES</t>
  </si>
  <si>
    <t xml:space="preserve">0701         </t>
  </si>
  <si>
    <t>Instalación de saneamiento</t>
  </si>
  <si>
    <t xml:space="preserve">Instalación de evacuación de aguas residuales
Instalación de evacuación de aguas residuales según el CTE DB-HS Salubridad.
La instalación incluirá:
- Suministro y montaje de bajantes interiores, con tubos de PVC, de 110 hasta 200 mm de diámetro y 3,2 mm de grosor; unión pegada con adhesivo. Incluye líquido limpiador, adhesivo para tubos y accesorios de PVC, material auxiliar para montaje y sujeción a la obra, accesorios y piezas especiales.
- Suministro e instalación de red de pequeña evacuación, colocada superficialmente y fijada al paramento, formada por tubo de PVC, serie B, de 110 hasta 200 mm de diámetro y 3,2 mm de grosor, que conecta el aparato con la bajante o el colector; unión pegada con adhesivo. Incluye líquido limpiador, adhesivo para tubos y accesorios de PVC, material auxiliar para montaje y sujeción a la obra, accesorios y piezas especiales.
 - Suministro de accesorios especiales obligados por el DB-HS de recogidas de aguas del CTE no incluidos en la medición continua del tubo (codos, uniones, etc.) para completar el correcto funcionamiento del sistema. Colocación de la cazoleta a cargo del albañil.
En este caso, se realizará la conexión directa desde los aparatos a la red existente colgada en el techo del aparcamiento atravesando el forjado.
Incluye p/p de replanteo del recorrido de tubos y de la situación de los elementos de sujeción, presentación en seco de tubos, fijación del material auxiliar para montaje y sujeción a la obra, montaje, conexionado y comprobación de su correcto funcionamiento, realización de pruebas de servicio.
</t>
  </si>
  <si>
    <t>0701</t>
  </si>
  <si>
    <t xml:space="preserve">0702         </t>
  </si>
  <si>
    <t>Instalación de fontaneria</t>
  </si>
  <si>
    <t xml:space="preserve">Instalación de agua
Instalación completa de agua fría y caliente según el RITE vigente para locales comerciales. Asimismo, será responsabilidad del instalador verificar todos los pozos y dependencias destinados a ubicar los contadores y llaves de corte en cuanto a medidas, accesos y ventilaciones. La comprobación se notificará por escrito a la propiedad, quien determinará luego, bajo su responsabilidad, mantener cualquier desajuste.
La instalación incluirá:
- Llaves de seccionamiento en todas las dependencias.
- Distribución interior del local. Incluye instalación de agua caliente desde la llave de corte hasta la salida del elemento productor, y agua fría desde la llave general. Las tomas graficadas en el plano facilitado para la valoración de la instalación podrán ser modificadas al alza o a la baja en una proporción razonable que no supere una diferencia del 10-15%. Se evitará, por tanto, ajustar el final de obra real al medición inicial del presupuesto y pasar a contradicciones por diferencias en las tomas de agua. Tuberías aisladas con camisa aislante de espuma elastomérica, de 7 mm de diámetro interior y 25 mm de grosor, a base de caucho sintético flexible, de estructura celular cerrada, con adhesivo para las uniones.
- Pequeña evacuación de cámaras húmedas dentro del local desde el sanitario o aparato hasta la recogida horizontal a ejecutar por el industrial de saneamiento.
- Protecciones a las pérdidas térmicas de las conducciones necesarias. Incluida la caldera.
- Termo eléctrico de 300 l., i/lámpara de control, termómetro, termostato exterior regulable de 35º a 60º, válvula de seguridad instalado con llaves de corte y latiguillos, sin incluir conexión eléctrica.
La instalación se realizará sobre tabiques de pladur con tubo de polietileno reticulado tipo WISBUR o similar. Incluye el material necesario, exceptuando grifos y el sanitario, que se valorarán en la partida correspondiente.
</t>
  </si>
  <si>
    <t>0702</t>
  </si>
  <si>
    <t xml:space="preserve">0703         </t>
  </si>
  <si>
    <t>Instalación electrica</t>
  </si>
  <si>
    <t xml:space="preserve">Instalación eléctrica
Instalación eléctrica completa según el REBT vigente para locales comerciales. Será responsabilidad del instalador verificar todas las dependencias destinadas a ubicar contadores, protecciones o pasos en cuanto a medidas de protección contra incendios, ventilaciones y otros requisitos exigidos por la compañía. La comprobación se notificará por escrito a la propiedad, quien determinará, bajo su responsabilidad, mantener cualquier desajuste.
La instalación para una potencia elevada se realizará sobre tabiques tipo PLADUR e incluirá:
-Cuadro protección electrificación elevada, formado por caja, de doble aislamiento de empotrar, con caja de empotrar de 6x12 elementos, perfil omega, embarrado de protección, interruptor de control de potencia, interruptor general magnetotérmico de corte omnipolar 200 A, interruptor diferencial 4x40 A 300 - 30 mA y PIAS (I+N) de 10, 16, 20, 40 A. Instalado, incluyendo cableado y conexionado.
- Instalación interior. En la adjudicación se facilitarán los planos en planta de la distribución interior de todos los puntos y mandos de control eléctrico, pudiendo ser modificados en número al alza o a la baja en una proporción razonable que no supere una diferencia del 10-15%. Se evitará así ajustar el final de obra real al medición inicial del presupuesto y generar contradicciones por diferencias en los puntos de luz, interruptores o enchufes insignificantes comparados con el total global de la obra.
- Red de toma de tierra de estructura, realizada con cable de cobre desnudo de 35 mm2, uniéndolo mediante soldadura aluminotérmica a la armadura de cada zapata, incluyendo parte proporcional de pica, registro de comprobación y puente de prueba.
</t>
  </si>
  <si>
    <t>0703</t>
  </si>
  <si>
    <t xml:space="preserve">0704         </t>
  </si>
  <si>
    <t>Instalación de climatización</t>
  </si>
  <si>
    <t xml:space="preserve">Equipo de aire acondicionado, sistema aire-aire split 2x1, para gas R-32, bomba de calor, alimentación monofásica (230V/50Hz), potencia frigorífica nominal 10 kW (temperatura de bulbo seco del aire interior 27°C, temperatura de bulbo húmedo del aire interior 19°C, temperatura de bulbo seco del aire exterior 35°C, temperatura de bulbo húmedo del aire exterior 24°C), potencia frigorífica mínima/máxima: 2,6/12 kW, consumo eléctrico nominal en refrigeración 2,67 kW, SEER 5,67 (clase energética A+), potencia calorífica nominal 11,2 kW (temperatura de bulbo seco del aire interior 20°C, temperatura de bulbo seco del aire exterior 7°C, temperatura de bulbo húmedo del aire exterior 6°C), potencia calorífica mínima/máxima: 2,4/13 kW, consumo eléctrico nominal en calefacción 2,67 kW, SCOP 3,9 (clase energética A), formado por dos unidades interiores de cassette, caudal de aire a velocidad alta/baja: 798/546 m³/h, presión sonora a velocidad alta/media/baja: 44/39/35 dBA, dimensiones 256x575x575 mm, peso 15 kg, con función de compensación de la estratificación, bomba de drenaje y panel decorativo, de dimensiones 12x620x620 mm y peso del panel 2,5 kg, una unidad exterior, con compresor tipo Twin Rotary, con tecnología Inverter, caudal de aire 6060 m³/h, presión sonora en refrigeración 49 dBA, presión sonora en calefacción 50 dBA, potencia sonora en refrigeración 66 dBA, potencia sonora en calefacción 67 dBA, dimensiones 1340x900x320 mm, peso 93 kg, diámetro de conexión de la tubería de gas 1/2", diámetro de conexión de la tubería de líquido 1/4", longitud máxima de tubería 75 m, diferencia máxima de altura entre la unidad exterior y la unidad interior 30 m y un kit repartidor. Incluso elementos antivibratorios y soportes de pared para apoyo de la unidad exterior y elementos para suspensión del techo para las unidades interiores. El precio no incluye la canalización ni el cableado eléctrico de alimentación
La instalación incluye:
- Conductos para distribución de aire climatizado, resistencia al fuego M1 y temperaturas de uso entre -20ºC y 250ºC, i/p.p. de corte, derivaciones, instalación y costes indirectos.
- Rejillas de  clima,  láminas horizontales ajustables individualmente en aluminio extruído, instalada, homologado, según normas UNE y NTE-ICI-24/26.
</t>
  </si>
  <si>
    <t>0704</t>
  </si>
  <si>
    <t xml:space="preserve">0705         </t>
  </si>
  <si>
    <t>Recuperador de calor</t>
  </si>
  <si>
    <t xml:space="preserve">Recuperador de calor aire-aire, caudal de aire nominal 3300 m³/h, dimensiones 590x2150x1840 mm, peso 360 kg, presión estática de aire nominal 340 Pa, presión sonora a 1 m 60 dBA, potencia eléctrica nominal 1920 W, alimentación trifásica a 400 V, eficiencia de recuperación calorífica en condiciones húmedas 85,9%, potencia calorífica recuperada 25,6 kW (temperatura del aire exterior -7°C con humedad relativa del 80% y temperatura ambiente 20°C con humedad relativa del 55%), eficiencia de recuperación calorífica en condiciones secas 76,8% (temperatura del aire exterior 5°C con humedad relativa del 80% y temperatura ambiente 25°C), con intercambiador de placas de aluminio de flujo cruzado, ventiladores con motor de tipo EC de alta eficiencia, bypass con servomotor para cambio de modo de operación de recuperación a free-cooling, estructura desmontable de doble panel con aislamiento de lana mineral de 25 mm de espesor, paneles exteriores de acero prepintado y paneles interiores de acero galvanizado, filtros de aire clase F7+F8 en la entrada de aire exterior, filtro de aire clase M5 en el retorno de aire del interior, presostatos diferenciales para los filtros, acceso a los ventiladores y a los filtros de aire a través de los paneles de inspección, posibilidad de acceso lateral a los filtros, control electrónico para la regulación de la ventilación y de la temperatura, para la supervisión del estado de los filtros de aire, programación semanal y gestión de las funciones de desescarche y antihielo para la sección opcional con batería de agua. Instalación en techo.
La instalación incluye:
- Conductos para distribución de ventilacion, resistencia al fuego M1 y temperaturas de uso entre -20ºC y 250ºC, i/p.p. de corte, derivaciones, instalación y costes indirectos.
- Rejillas de ventilacion láminas horizontales ajustables individualmente en aluminio extruído, instalada, homologado, según normas UNE y NTE-ICI-24/26.
</t>
  </si>
  <si>
    <t>0705</t>
  </si>
  <si>
    <t xml:space="preserve">0707         </t>
  </si>
  <si>
    <t>Instalación de telecomunicaciones y audiovisual</t>
  </si>
  <si>
    <t xml:space="preserve">Conexión a telefonía e internet. Incluido modem y cableado desde entrada hasta cajas, líneas de distribución, red Ethernet interna a rack, pruebas, montado y funcionando.
Incluye instalación audiovisual para Video Wall - proyector - 4 pantallas x 55" - 4 Altavoces.
</t>
  </si>
  <si>
    <t>0707</t>
  </si>
  <si>
    <t xml:space="preserve">0708         </t>
  </si>
  <si>
    <t>Luminarias tipologia Downlight LED</t>
  </si>
  <si>
    <t xml:space="preserve">Downlight empotrado orientable formato cuadrado, en color negro. 
Grado de protección: 
IP44 en vestuarios u: 26
IP65 en duchas u: 6
</t>
  </si>
  <si>
    <t>IP44</t>
  </si>
  <si>
    <t>IP65</t>
  </si>
  <si>
    <t>0708</t>
  </si>
  <si>
    <t xml:space="preserve">0709         </t>
  </si>
  <si>
    <t>Luminarias tipologia Proyector</t>
  </si>
  <si>
    <t xml:space="preserve">Proyector para carril LED, 4500 lm Medium 830 25W, color negro.
</t>
  </si>
  <si>
    <t>0709</t>
  </si>
  <si>
    <t xml:space="preserve">0710         </t>
  </si>
  <si>
    <t>Carril para proyector LED</t>
  </si>
  <si>
    <t xml:space="preserve">Proyector para carril LED, 3 fases, color negro.
</t>
  </si>
  <si>
    <t>acceso</t>
  </si>
  <si>
    <t>videowall</t>
  </si>
  <si>
    <t>pasillo</t>
  </si>
  <si>
    <t>0710</t>
  </si>
  <si>
    <t xml:space="preserve">0711         </t>
  </si>
  <si>
    <t>Luminaria tipologia aplique en techo d60 cm</t>
  </si>
  <si>
    <t xml:space="preserve">Luminaria de superficie con plafón difusor para evitar deslumbramientos. LED intensidad regulable para 3 escenas en zona de entrenamiento. Diámetro 60 cm.
</t>
  </si>
  <si>
    <t>0711</t>
  </si>
  <si>
    <t xml:space="preserve">0712         </t>
  </si>
  <si>
    <t>Luminaria tipologia aplique en pared (espejo baños)</t>
  </si>
  <si>
    <t xml:space="preserve">Luminaria de pared para espejos de vestuario. Aplique tipologia camerino con 5 luces LED, modelo MUSIK Ikea o similar.
</t>
  </si>
  <si>
    <t>0712</t>
  </si>
  <si>
    <t xml:space="preserve">0713         </t>
  </si>
  <si>
    <t>Perfil + tira LED</t>
  </si>
  <si>
    <t xml:space="preserve">Perfil para pared lacado en negro RAL 9005 con tira LED 2700ºK y difusor opal.
</t>
  </si>
  <si>
    <t>0713</t>
  </si>
  <si>
    <t xml:space="preserve">0714         </t>
  </si>
  <si>
    <t>Tira led empotrada en suelo</t>
  </si>
  <si>
    <t xml:space="preserve">Tira de led RGB de 12V empotrada en perfil de aluminio en perimetro de suelo de zona de entrenamiento
</t>
  </si>
  <si>
    <t>0714</t>
  </si>
  <si>
    <t xml:space="preserve">0715         </t>
  </si>
  <si>
    <t>Instalación control lumínico zona entrenamiento</t>
  </si>
  <si>
    <t xml:space="preserve">Instalación de control de intensidad en zona de entrenamiento vinculada a las 3 luminarias en plafon.
Posibilidad de crear 3 escenas de distinta intensidad:
- Primera escena 80%
- Segunda escena 30%
- Tercera escena 10%
</t>
  </si>
  <si>
    <t>0715</t>
  </si>
  <si>
    <t xml:space="preserve">0716         </t>
  </si>
  <si>
    <t>Instalación de protección contraincendios</t>
  </si>
  <si>
    <t xml:space="preserve">Instalación de protección contra incendios según proyecto de actividades.
Incluye:
- Extintor de polvo químico ABC polivalente antibrasa, de eficacia 21A/113B, de 1 kg. de agente extintor, con soporte, manómetro comprobable y boquilla con difusor, según Norma UNE, certificado AENOR. Medida la unidad instalada. U: 2 
- Señalización de equipos contra incendios fotoluminiscente, de riesgo diverso, advertencia de peligro, prohibición, evacuación y salvamento, en poliestireno de 1,5 mm fotoluminiscente, de dimensiones 210x210 mm. Medida la unidad instalada. U: 4
- Bloque autónomo de alumbrado de emergencia, tubo F6T5, 327x145x58 cm., con un grado de protección de IP 42, IK 04, flujo luminoso 55 lm.  Autonomía de una hora con batería Ni.Cd. 2,4v/1,5Ah. según norma CEI EN 60598.2.22 - UNE 20392.93. U: 10
Unidades estimadas. 
</t>
  </si>
  <si>
    <t>0716</t>
  </si>
  <si>
    <t>1.7</t>
  </si>
  <si>
    <t xml:space="preserve">1.8          </t>
  </si>
  <si>
    <t>EQUIPAMIENTOS</t>
  </si>
  <si>
    <t xml:space="preserve">0801         </t>
  </si>
  <si>
    <t>Espejo lavabo vestuario</t>
  </si>
  <si>
    <t xml:space="preserve">Espejo lavabo
Suministro y colocación de espejo modelo NISSEDAL de 65x65 cm, en color negro.
CRITERIO DE MEDICIÓN
Número de unidades previstas, según diseño de franquicia.
</t>
  </si>
  <si>
    <t>0801</t>
  </si>
  <si>
    <t xml:space="preserve">0802         </t>
  </si>
  <si>
    <t>Banco para vestuario</t>
  </si>
  <si>
    <t xml:space="preserve">Banco vestuario
Suministro y colocación de banco zapatero modelo TJUSIG, de 108x34x50 cm, en color negro.
CRITERIO DE MEDICIÓN
Número de unidades previstas, según diseño de franquicia.
</t>
  </si>
  <si>
    <t>0802</t>
  </si>
  <si>
    <t xml:space="preserve">0803         </t>
  </si>
  <si>
    <t>Perchero para vestuario</t>
  </si>
  <si>
    <t xml:space="preserve">Perchero vestuario
Suministro y colocación de perchero modelo TJUSIG, de 79 cm, en color negro.
CRITERIO DE MEDICIÓN
Número de unidades previstas, según diseño de franquicia.
</t>
  </si>
  <si>
    <t>0803</t>
  </si>
  <si>
    <t xml:space="preserve">0804         </t>
  </si>
  <si>
    <t>Espejo para vestuario</t>
  </si>
  <si>
    <t xml:space="preserve">Espejo vestuario
Suministro y colocación de espejo modelo NISSEDAL de 40x150 cm, en color negro.
CRITERIO DE MEDICIÓN
Número de unidades previstas, según diseño de franquicia.
</t>
  </si>
  <si>
    <t>0804</t>
  </si>
  <si>
    <t xml:space="preserve">0805         </t>
  </si>
  <si>
    <t>Taquillas</t>
  </si>
  <si>
    <t xml:space="preserve">Taquillas
Suministro y colocación de taquillas, modelo y unidades a definir por parte de franquicia.
CRITERIO DE MEDICIÓN
Número de unidades previstas, según diseño de franquicia.
</t>
  </si>
  <si>
    <t>0805</t>
  </si>
  <si>
    <t xml:space="preserve">0808         </t>
  </si>
  <si>
    <t>Plato de ducha de obra</t>
  </si>
  <si>
    <t xml:space="preserve">Ducha de obra, acabado porcelánico 60x60 color antracita, antideslizante y orificio de desagüe central de 90 mm de diámetro, de 1200x1100x40 mm, con válvula sifónica de 30 mm de altura de sifón. 
</t>
  </si>
  <si>
    <t>0808</t>
  </si>
  <si>
    <t xml:space="preserve">0809         </t>
  </si>
  <si>
    <t>Lavabo con pedestal</t>
  </si>
  <si>
    <t xml:space="preserve">Lavabo de Roca modelo Meridian o similar, de 65x53 cm., consemipedestal (serie suspendida), en blanco con grifería de Roca modelo Monodín cromada o similar, válvula de desagüe de 32 mm., llaves de escuadra de 1/2" cromadas y sifón individual de PVC 40 mm., y latiguillos flexibles de 20 cm., totalmente instalado.
</t>
  </si>
  <si>
    <t>0809</t>
  </si>
  <si>
    <t xml:space="preserve">0810         </t>
  </si>
  <si>
    <t>Lavabo sobre encimera</t>
  </si>
  <si>
    <t xml:space="preserve">Moble base per a lavabo + lavabo
Subministrament i muntatge de moble de bany de pared per a lavabo de porcellana vitrificada d'encastar en taulell de (inclós en aquest preu),  model i color a definir, de 1000 mm a 1200 mm d'amplada. Inclús elements de fixació. Totalment muntat. Inclús subministrament i muntatge de mirall amb LED/aplic, accesoris inclosos.  
CRITERI D'AMIDAMENT 
Nombre d'unitats previstes, segons documentació gràfica de Projecte.
</t>
  </si>
  <si>
    <t>0810</t>
  </si>
  <si>
    <t xml:space="preserve">0811         </t>
  </si>
  <si>
    <t>Inodoro de porcelana tanque alto</t>
  </si>
  <si>
    <t xml:space="preserve">Inodoro de porcelana vitrificada para tanque alto, colocado mediante tacos y tornillos al solado, incluso sellado con silicona, y compuesto por: taza, tanque alto de porcelana, tubo y curva de PVC de 32 mm., para bajada de agua desde el tanque, y asiento con tapa lacados, con bisagras de acero, instalado, incluso con llave de escuadra de 1/2" cromada y latiguillo flexible de 20 cm. y de 1/2", funcionando.
</t>
  </si>
  <si>
    <t>0811</t>
  </si>
  <si>
    <t xml:space="preserve">0813         </t>
  </si>
  <si>
    <t>Grifería para ducha</t>
  </si>
  <si>
    <t xml:space="preserve">Grifería monomando, para ducha
Suministro y colocación de ducha empotrada monomando modelo ALTAS RocaBox (1 vía) o similar: incluye, rociador Rainsense 360 x 240 mm, brazo de ducha de pared L400 mm square, soporte de toma Aqua Square. Incluye elementos de conexión, válvula antirretorno y dos grifos de paso. Totalmente instalada, conectada, probada y en funcionamiento.
CRITERIO DE MEDICIÓN
Número de unidades previstas, según la documentación gráfica del Proyecto.
</t>
  </si>
  <si>
    <t>0813</t>
  </si>
  <si>
    <t xml:space="preserve">0814         </t>
  </si>
  <si>
    <t>Inodoro para baño adaptado</t>
  </si>
  <si>
    <t xml:space="preserve">Inodoro suspendido con salida horizontal (incluye taza y aro con apertura frontal) modelo Access de ROCA. Incluye dos barras batientes a ambos lados del inodoro. 
</t>
  </si>
  <si>
    <t>0814</t>
  </si>
  <si>
    <t xml:space="preserve">0815         </t>
  </si>
  <si>
    <t>Lavabo para baño adaptado</t>
  </si>
  <si>
    <t xml:space="preserve">Lavabo mural modelo Access de ROCA o similar. Incluye grifería monomando con palanca y espejo reclinable. 
</t>
  </si>
  <si>
    <t>0815</t>
  </si>
  <si>
    <t xml:space="preserve">0816         </t>
  </si>
  <si>
    <t>Ducha para baño adaptado</t>
  </si>
  <si>
    <t xml:space="preserve">Ducha adaptada a movilidad reducida
Ducha de obra integrada en pavimento, acabado porcelánico 60x60 color antracita, antideslizante y orificio de desagüe central de 90 mm de diámetro. Incluye grifería de ducha activada por presión o palanca, asiento y dos barras batientes a cada lado del asiento. Modelo Access de ROCA o similar.
</t>
  </si>
  <si>
    <t>0816</t>
  </si>
  <si>
    <t xml:space="preserve">0817         </t>
  </si>
  <si>
    <t>Topes de puerta</t>
  </si>
  <si>
    <t xml:space="preserve">Tope para puerta
Suministro y colocación de tope de puerta, tipo bola, para suelo, transparente, fijado mediante adhesivo de poliuretano.
CRITERIO DE MEDICIÓN
Número de unidades previstas, según la documentación gráfica del Proyecto.
</t>
  </si>
  <si>
    <t>0817</t>
  </si>
  <si>
    <t>1.8</t>
  </si>
  <si>
    <t xml:space="preserve">1.9          </t>
  </si>
  <si>
    <t>GESTIÓN DE RESIDUOS</t>
  </si>
  <si>
    <t xml:space="preserve">0901         </t>
  </si>
  <si>
    <t>Classificación de residus de la construcción</t>
  </si>
  <si>
    <t xml:space="preserve">Clasificación de residuos de la construcción
Clasificación en el lugar de obra de los residuos de construcción y/o demolición, separándolos en las siguientes fracciones: hormigón, cerámica, metales, maderas, vidrios, plásticos, papeles o cartones y residuos peligrosos; dentro de la obra en la que se generen, utilizando medios manuales, para su carga en el camión o contenedor correspondiente.
CRITERIO DE MEDICIÓN
Volumen teórico, estimado a partir del peso y la densidad aparente de los diferentes materiales que componen los residuos, según la documentación gráfica del Proyecto.
</t>
  </si>
  <si>
    <t>0901</t>
  </si>
  <si>
    <t>1.9</t>
  </si>
  <si>
    <t xml:space="preserve">2.0          </t>
  </si>
  <si>
    <t>SEGURIDAD Y SALUD</t>
  </si>
  <si>
    <t xml:space="preserve">2001         </t>
  </si>
  <si>
    <t>Seguridad y salud</t>
  </si>
  <si>
    <t xml:space="preserve">Seguridad y salud
Conjunto de sistemas de protección individual y colectiva, de instalaciones y materiales provisionales de higiene y bienestar, y de elementos de balizamiento y señalización provisional de obras necesarios para el cumplimiento de la normativa vigente en materia de Seguridad y Salud en el Trabajo.
Incluye el mantenimiento en condiciones seguras durante todo el período de tiempo que se requiera, reparación o reposición, cambio de posición y transporte hasta el lugar de almacenamiento o retirada a contenedor.
</t>
  </si>
  <si>
    <t>2001</t>
  </si>
  <si>
    <t>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</si>
</sst>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16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4" fontId="3" fillId="0" borderId="0" xfId="0" applyNumberFormat="1" applyFont="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3"/>
  <sheetViews>
    <sheetView tabSelected="1" workbookViewId="0">
      <pane xSplit="4" ySplit="3" topLeftCell="E8" activePane="bottomRight" state="frozen"/>
      <selection pane="topRight" activeCell="E1" sqref="E1"/>
      <selection pane="bottomLeft" activeCell="A4" sqref="A4"/>
      <selection pane="bottomRight"/>
    </sheetView>
  </sheetViews>
  <sheetFormatPr baseColWidth="10" defaultRowHeight="15" x14ac:dyDescent="0.25"/>
  <cols>
    <col min="1" max="1" width="15.5703125" bestFit="1" customWidth="1"/>
    <col min="2" max="2" width="6.5703125" customWidth="1"/>
    <col min="3" max="3" width="3.7109375" customWidth="1"/>
    <col min="4" max="4" width="32.85546875" customWidth="1"/>
    <col min="5" max="5" width="21.42578125" bestFit="1" customWidth="1"/>
    <col min="6" max="6" width="5.28515625" customWidth="1"/>
    <col min="7" max="7" width="8.5703125" customWidth="1"/>
    <col min="8" max="8" width="8.140625" customWidth="1"/>
    <col min="9" max="9" width="6.5703125" customWidth="1"/>
    <col min="10" max="10" width="6.85546875" customWidth="1"/>
    <col min="11" max="11" width="7.85546875" customWidth="1"/>
    <col min="12" max="12" width="6.5703125" customWidth="1"/>
    <col min="13" max="13" width="7.7109375"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2"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3" t="s">
        <v>16</v>
      </c>
      <c r="E4" s="8"/>
      <c r="F4" s="8"/>
      <c r="G4" s="8"/>
      <c r="H4" s="8"/>
      <c r="I4" s="8"/>
      <c r="J4" s="8"/>
      <c r="K4" s="9">
        <f>K16</f>
        <v>1</v>
      </c>
      <c r="L4" s="10">
        <f>L16</f>
        <v>0</v>
      </c>
      <c r="M4" s="10">
        <f>M16</f>
        <v>0</v>
      </c>
    </row>
    <row r="5" spans="1:13" x14ac:dyDescent="0.25">
      <c r="A5" s="11"/>
      <c r="B5" s="11"/>
      <c r="C5" s="11"/>
      <c r="D5" s="15"/>
      <c r="E5" s="11"/>
      <c r="F5" s="11"/>
      <c r="G5" s="11"/>
      <c r="H5" s="11"/>
      <c r="I5" s="11"/>
      <c r="J5" s="11"/>
      <c r="K5" s="11"/>
      <c r="L5" s="11"/>
      <c r="M5" s="11"/>
    </row>
    <row r="6" spans="1:13" x14ac:dyDescent="0.25">
      <c r="A6" s="12" t="s">
        <v>19</v>
      </c>
      <c r="B6" s="12" t="s">
        <v>21</v>
      </c>
      <c r="C6" s="12" t="s">
        <v>22</v>
      </c>
      <c r="D6" s="24" t="s">
        <v>20</v>
      </c>
      <c r="E6" s="11"/>
      <c r="F6" s="11"/>
      <c r="G6" s="11"/>
      <c r="H6" s="11"/>
      <c r="I6" s="11"/>
      <c r="J6" s="11"/>
      <c r="K6" s="13">
        <f>K9</f>
        <v>1</v>
      </c>
      <c r="L6" s="14">
        <f>L9</f>
        <v>0</v>
      </c>
      <c r="M6" s="14">
        <f>M9</f>
        <v>0</v>
      </c>
    </row>
    <row r="7" spans="1:13" ht="67.5" x14ac:dyDescent="0.25">
      <c r="A7" s="11"/>
      <c r="B7" s="11"/>
      <c r="C7" s="11"/>
      <c r="D7" s="15" t="s">
        <v>23</v>
      </c>
      <c r="E7" s="11"/>
      <c r="F7" s="11"/>
      <c r="G7" s="11"/>
      <c r="H7" s="11"/>
      <c r="I7" s="11"/>
      <c r="J7" s="11"/>
      <c r="K7" s="11"/>
      <c r="L7" s="11"/>
      <c r="M7" s="11"/>
    </row>
    <row r="8" spans="1:13" x14ac:dyDescent="0.25">
      <c r="A8" s="11"/>
      <c r="B8" s="11"/>
      <c r="C8" s="11"/>
      <c r="D8" s="15"/>
      <c r="E8" s="12" t="s">
        <v>18</v>
      </c>
      <c r="F8" s="11">
        <v>1</v>
      </c>
      <c r="G8" s="16">
        <v>0</v>
      </c>
      <c r="H8" s="16">
        <v>0</v>
      </c>
      <c r="I8" s="16">
        <v>0</v>
      </c>
      <c r="J8" s="13">
        <f>F8*(G8+ (G8= 0))*(H8+ (H8= 0))*(I8+ (I8= 0))</f>
        <v>1</v>
      </c>
      <c r="K8" s="11"/>
      <c r="L8" s="11"/>
      <c r="M8" s="11"/>
    </row>
    <row r="9" spans="1:13" x14ac:dyDescent="0.25">
      <c r="A9" s="11"/>
      <c r="B9" s="11"/>
      <c r="C9" s="11"/>
      <c r="D9" s="15"/>
      <c r="E9" s="11"/>
      <c r="F9" s="11"/>
      <c r="G9" s="11"/>
      <c r="H9" s="11"/>
      <c r="I9" s="11"/>
      <c r="J9" s="17" t="s">
        <v>24</v>
      </c>
      <c r="K9" s="18">
        <f>SUM(J8:J8)</f>
        <v>1</v>
      </c>
      <c r="L9" s="19">
        <v>0</v>
      </c>
      <c r="M9" s="10">
        <f>ROUND(L9*K9,2)</f>
        <v>0</v>
      </c>
    </row>
    <row r="10" spans="1:13" ht="0.95" customHeight="1" x14ac:dyDescent="0.25">
      <c r="A10" s="20"/>
      <c r="B10" s="20"/>
      <c r="C10" s="20"/>
      <c r="D10" s="25"/>
      <c r="E10" s="20"/>
      <c r="F10" s="20"/>
      <c r="G10" s="20"/>
      <c r="H10" s="20"/>
      <c r="I10" s="20"/>
      <c r="J10" s="20"/>
      <c r="K10" s="20"/>
      <c r="L10" s="20"/>
      <c r="M10" s="20"/>
    </row>
    <row r="11" spans="1:13" x14ac:dyDescent="0.25">
      <c r="A11" s="12" t="s">
        <v>25</v>
      </c>
      <c r="B11" s="12" t="s">
        <v>21</v>
      </c>
      <c r="C11" s="12" t="s">
        <v>22</v>
      </c>
      <c r="D11" s="24" t="s">
        <v>26</v>
      </c>
      <c r="E11" s="11"/>
      <c r="F11" s="11"/>
      <c r="G11" s="11"/>
      <c r="H11" s="11"/>
      <c r="I11" s="11"/>
      <c r="J11" s="11"/>
      <c r="K11" s="13">
        <f>K14</f>
        <v>1</v>
      </c>
      <c r="L11" s="14">
        <f>L14</f>
        <v>0</v>
      </c>
      <c r="M11" s="14">
        <f>M14</f>
        <v>0</v>
      </c>
    </row>
    <row r="12" spans="1:13" ht="45" x14ac:dyDescent="0.25">
      <c r="A12" s="11"/>
      <c r="B12" s="11"/>
      <c r="C12" s="11"/>
      <c r="D12" s="15" t="s">
        <v>27</v>
      </c>
      <c r="E12" s="11"/>
      <c r="F12" s="11"/>
      <c r="G12" s="11"/>
      <c r="H12" s="11"/>
      <c r="I12" s="11"/>
      <c r="J12" s="11"/>
      <c r="K12" s="11"/>
      <c r="L12" s="11"/>
      <c r="M12" s="11"/>
    </row>
    <row r="13" spans="1:13" x14ac:dyDescent="0.25">
      <c r="A13" s="11"/>
      <c r="B13" s="11"/>
      <c r="C13" s="11"/>
      <c r="D13" s="15"/>
      <c r="E13" s="12" t="s">
        <v>18</v>
      </c>
      <c r="F13" s="11">
        <v>1</v>
      </c>
      <c r="G13" s="16">
        <v>0</v>
      </c>
      <c r="H13" s="16">
        <v>0</v>
      </c>
      <c r="I13" s="16">
        <v>0</v>
      </c>
      <c r="J13" s="13">
        <f>F13*(G13+ (G13= 0))*(H13+ (H13= 0))*(I13+ (I13= 0))</f>
        <v>1</v>
      </c>
      <c r="K13" s="11"/>
      <c r="L13" s="11"/>
      <c r="M13" s="11"/>
    </row>
    <row r="14" spans="1:13" x14ac:dyDescent="0.25">
      <c r="A14" s="11"/>
      <c r="B14" s="11"/>
      <c r="C14" s="11"/>
      <c r="D14" s="15"/>
      <c r="E14" s="11"/>
      <c r="F14" s="11"/>
      <c r="G14" s="11"/>
      <c r="H14" s="11"/>
      <c r="I14" s="11"/>
      <c r="J14" s="17" t="s">
        <v>28</v>
      </c>
      <c r="K14" s="18">
        <f>SUM(J13:J13)</f>
        <v>1</v>
      </c>
      <c r="L14" s="19">
        <v>0</v>
      </c>
      <c r="M14" s="10">
        <f>ROUND(L14*K14,2)</f>
        <v>0</v>
      </c>
    </row>
    <row r="15" spans="1:13" ht="0.95" customHeight="1" x14ac:dyDescent="0.25">
      <c r="A15" s="20"/>
      <c r="B15" s="20"/>
      <c r="C15" s="20"/>
      <c r="D15" s="25"/>
      <c r="E15" s="20"/>
      <c r="F15" s="20"/>
      <c r="G15" s="20"/>
      <c r="H15" s="20"/>
      <c r="I15" s="20"/>
      <c r="J15" s="20"/>
      <c r="K15" s="20"/>
      <c r="L15" s="20"/>
      <c r="M15" s="20"/>
    </row>
    <row r="16" spans="1:13" x14ac:dyDescent="0.25">
      <c r="A16" s="11"/>
      <c r="B16" s="11"/>
      <c r="C16" s="11"/>
      <c r="D16" s="15"/>
      <c r="E16" s="11"/>
      <c r="F16" s="11"/>
      <c r="G16" s="11"/>
      <c r="H16" s="11"/>
      <c r="I16" s="11"/>
      <c r="J16" s="17" t="s">
        <v>29</v>
      </c>
      <c r="K16" s="21">
        <v>1</v>
      </c>
      <c r="L16" s="10">
        <f>M9+M14</f>
        <v>0</v>
      </c>
      <c r="M16" s="10">
        <f>ROUND(L16*K16,2)</f>
        <v>0</v>
      </c>
    </row>
    <row r="17" spans="1:13" ht="0.95" customHeight="1" x14ac:dyDescent="0.25">
      <c r="A17" s="20"/>
      <c r="B17" s="20"/>
      <c r="C17" s="20"/>
      <c r="D17" s="25"/>
      <c r="E17" s="20"/>
      <c r="F17" s="20"/>
      <c r="G17" s="20"/>
      <c r="H17" s="20"/>
      <c r="I17" s="20"/>
      <c r="J17" s="20"/>
      <c r="K17" s="20"/>
      <c r="L17" s="20"/>
      <c r="M17" s="20"/>
    </row>
    <row r="18" spans="1:13" x14ac:dyDescent="0.25">
      <c r="A18" s="7" t="s">
        <v>30</v>
      </c>
      <c r="B18" s="7" t="s">
        <v>17</v>
      </c>
      <c r="C18" s="7" t="s">
        <v>18</v>
      </c>
      <c r="D18" s="23" t="s">
        <v>31</v>
      </c>
      <c r="E18" s="8"/>
      <c r="F18" s="8"/>
      <c r="G18" s="8"/>
      <c r="H18" s="8"/>
      <c r="I18" s="8"/>
      <c r="J18" s="8"/>
      <c r="K18" s="9">
        <f>K77</f>
        <v>1</v>
      </c>
      <c r="L18" s="10">
        <f>L77</f>
        <v>0</v>
      </c>
      <c r="M18" s="10">
        <f>M77</f>
        <v>0</v>
      </c>
    </row>
    <row r="19" spans="1:13" x14ac:dyDescent="0.25">
      <c r="A19" s="11"/>
      <c r="B19" s="11"/>
      <c r="C19" s="11"/>
      <c r="D19" s="15"/>
      <c r="E19" s="11"/>
      <c r="F19" s="11"/>
      <c r="G19" s="11"/>
      <c r="H19" s="11"/>
      <c r="I19" s="11"/>
      <c r="J19" s="11"/>
      <c r="K19" s="11"/>
      <c r="L19" s="11"/>
      <c r="M19" s="11"/>
    </row>
    <row r="20" spans="1:13" x14ac:dyDescent="0.25">
      <c r="A20" s="12" t="s">
        <v>32</v>
      </c>
      <c r="B20" s="12" t="s">
        <v>21</v>
      </c>
      <c r="C20" s="12" t="s">
        <v>34</v>
      </c>
      <c r="D20" s="24" t="s">
        <v>33</v>
      </c>
      <c r="E20" s="11"/>
      <c r="F20" s="11"/>
      <c r="G20" s="11"/>
      <c r="H20" s="11"/>
      <c r="I20" s="11"/>
      <c r="J20" s="11"/>
      <c r="K20" s="13">
        <f>K23</f>
        <v>37.859000000000002</v>
      </c>
      <c r="L20" s="14">
        <f>L23</f>
        <v>0</v>
      </c>
      <c r="M20" s="14">
        <f>M23</f>
        <v>0</v>
      </c>
    </row>
    <row r="21" spans="1:13" ht="123.75" x14ac:dyDescent="0.25">
      <c r="A21" s="11"/>
      <c r="B21" s="11"/>
      <c r="C21" s="11"/>
      <c r="D21" s="15" t="s">
        <v>35</v>
      </c>
      <c r="E21" s="11"/>
      <c r="F21" s="11"/>
      <c r="G21" s="11"/>
      <c r="H21" s="11"/>
      <c r="I21" s="11"/>
      <c r="J21" s="11"/>
      <c r="K21" s="11"/>
      <c r="L21" s="11"/>
      <c r="M21" s="11"/>
    </row>
    <row r="22" spans="1:13" x14ac:dyDescent="0.25">
      <c r="A22" s="11"/>
      <c r="B22" s="11"/>
      <c r="C22" s="11"/>
      <c r="D22" s="15"/>
      <c r="E22" s="12" t="s">
        <v>36</v>
      </c>
      <c r="F22" s="11">
        <v>1</v>
      </c>
      <c r="G22" s="16">
        <v>13.1</v>
      </c>
      <c r="H22" s="16">
        <v>1</v>
      </c>
      <c r="I22" s="16">
        <v>2.89</v>
      </c>
      <c r="J22" s="13">
        <f>F22*(G22+ (G22= 0))*(H22+ (H22= 0))*(I22+ (I22= 0))</f>
        <v>37.859000000000002</v>
      </c>
      <c r="K22" s="11"/>
      <c r="L22" s="11"/>
      <c r="M22" s="11"/>
    </row>
    <row r="23" spans="1:13" x14ac:dyDescent="0.25">
      <c r="A23" s="11"/>
      <c r="B23" s="11"/>
      <c r="C23" s="11"/>
      <c r="D23" s="15"/>
      <c r="E23" s="11"/>
      <c r="F23" s="11"/>
      <c r="G23" s="11"/>
      <c r="H23" s="11"/>
      <c r="I23" s="11"/>
      <c r="J23" s="17" t="s">
        <v>37</v>
      </c>
      <c r="K23" s="18">
        <f>SUM(J22:J22)</f>
        <v>37.859000000000002</v>
      </c>
      <c r="L23" s="19">
        <v>0</v>
      </c>
      <c r="M23" s="10">
        <f>ROUND(L23*K23,2)</f>
        <v>0</v>
      </c>
    </row>
    <row r="24" spans="1:13" ht="0.95" customHeight="1" x14ac:dyDescent="0.25">
      <c r="A24" s="20"/>
      <c r="B24" s="20"/>
      <c r="C24" s="20"/>
      <c r="D24" s="25"/>
      <c r="E24" s="20"/>
      <c r="F24" s="20"/>
      <c r="G24" s="20"/>
      <c r="H24" s="20"/>
      <c r="I24" s="20"/>
      <c r="J24" s="20"/>
      <c r="K24" s="20"/>
      <c r="L24" s="20"/>
      <c r="M24" s="20"/>
    </row>
    <row r="25" spans="1:13" x14ac:dyDescent="0.25">
      <c r="A25" s="12" t="s">
        <v>38</v>
      </c>
      <c r="B25" s="12" t="s">
        <v>21</v>
      </c>
      <c r="C25" s="12" t="s">
        <v>34</v>
      </c>
      <c r="D25" s="24" t="s">
        <v>39</v>
      </c>
      <c r="E25" s="11"/>
      <c r="F25" s="11"/>
      <c r="G25" s="11"/>
      <c r="H25" s="11"/>
      <c r="I25" s="11"/>
      <c r="J25" s="11"/>
      <c r="K25" s="13">
        <f>K29</f>
        <v>94.4</v>
      </c>
      <c r="L25" s="14">
        <f>L29</f>
        <v>0</v>
      </c>
      <c r="M25" s="14">
        <f>M29</f>
        <v>0</v>
      </c>
    </row>
    <row r="26" spans="1:13" ht="101.25" x14ac:dyDescent="0.25">
      <c r="A26" s="11"/>
      <c r="B26" s="11"/>
      <c r="C26" s="11"/>
      <c r="D26" s="15" t="s">
        <v>40</v>
      </c>
      <c r="E26" s="11"/>
      <c r="F26" s="11"/>
      <c r="G26" s="11"/>
      <c r="H26" s="11"/>
      <c r="I26" s="11"/>
      <c r="J26" s="11"/>
      <c r="K26" s="11"/>
      <c r="L26" s="11"/>
      <c r="M26" s="11"/>
    </row>
    <row r="27" spans="1:13" x14ac:dyDescent="0.25">
      <c r="A27" s="11"/>
      <c r="B27" s="11"/>
      <c r="C27" s="11"/>
      <c r="D27" s="15"/>
      <c r="E27" s="12" t="s">
        <v>41</v>
      </c>
      <c r="F27" s="11">
        <v>1</v>
      </c>
      <c r="G27" s="16">
        <v>92.15</v>
      </c>
      <c r="H27" s="16">
        <v>0</v>
      </c>
      <c r="I27" s="16">
        <v>0</v>
      </c>
      <c r="J27" s="13">
        <f>F27*(G27+ (G27= 0))*(H27+ (H27= 0))*(I27+ (I27= 0))</f>
        <v>92.15</v>
      </c>
      <c r="K27" s="11"/>
      <c r="L27" s="11"/>
      <c r="M27" s="11"/>
    </row>
    <row r="28" spans="1:13" x14ac:dyDescent="0.25">
      <c r="A28" s="11"/>
      <c r="B28" s="11"/>
      <c r="C28" s="11"/>
      <c r="D28" s="15"/>
      <c r="E28" s="12" t="s">
        <v>42</v>
      </c>
      <c r="F28" s="11">
        <v>1</v>
      </c>
      <c r="G28" s="16">
        <v>2.25</v>
      </c>
      <c r="H28" s="16">
        <v>0</v>
      </c>
      <c r="I28" s="16">
        <v>0</v>
      </c>
      <c r="J28" s="13">
        <f>F28*(G28+ (G28= 0))*(H28+ (H28= 0))*(I28+ (I28= 0))</f>
        <v>2.25</v>
      </c>
      <c r="K28" s="11"/>
      <c r="L28" s="11"/>
      <c r="M28" s="11"/>
    </row>
    <row r="29" spans="1:13" x14ac:dyDescent="0.25">
      <c r="A29" s="11"/>
      <c r="B29" s="11"/>
      <c r="C29" s="11"/>
      <c r="D29" s="15"/>
      <c r="E29" s="11"/>
      <c r="F29" s="11"/>
      <c r="G29" s="11"/>
      <c r="H29" s="11"/>
      <c r="I29" s="11"/>
      <c r="J29" s="17" t="s">
        <v>43</v>
      </c>
      <c r="K29" s="18">
        <f>SUM(J27:J28)</f>
        <v>94.4</v>
      </c>
      <c r="L29" s="19">
        <v>0</v>
      </c>
      <c r="M29" s="10">
        <f>ROUND(L29*K29,2)</f>
        <v>0</v>
      </c>
    </row>
    <row r="30" spans="1:13" ht="0.95" customHeight="1" x14ac:dyDescent="0.25">
      <c r="A30" s="20"/>
      <c r="B30" s="20"/>
      <c r="C30" s="20"/>
      <c r="D30" s="25"/>
      <c r="E30" s="20"/>
      <c r="F30" s="20"/>
      <c r="G30" s="20"/>
      <c r="H30" s="20"/>
      <c r="I30" s="20"/>
      <c r="J30" s="20"/>
      <c r="K30" s="20"/>
      <c r="L30" s="20"/>
      <c r="M30" s="20"/>
    </row>
    <row r="31" spans="1:13" x14ac:dyDescent="0.25">
      <c r="A31" s="12" t="s">
        <v>44</v>
      </c>
      <c r="B31" s="12" t="s">
        <v>21</v>
      </c>
      <c r="C31" s="12" t="s">
        <v>46</v>
      </c>
      <c r="D31" s="24" t="s">
        <v>45</v>
      </c>
      <c r="E31" s="11"/>
      <c r="F31" s="11"/>
      <c r="G31" s="11"/>
      <c r="H31" s="11"/>
      <c r="I31" s="11"/>
      <c r="J31" s="11"/>
      <c r="K31" s="13">
        <f>K34</f>
        <v>2</v>
      </c>
      <c r="L31" s="14">
        <f>L34</f>
        <v>0</v>
      </c>
      <c r="M31" s="14">
        <f>M34</f>
        <v>0</v>
      </c>
    </row>
    <row r="32" spans="1:13" ht="78.75" x14ac:dyDescent="0.25">
      <c r="A32" s="11"/>
      <c r="B32" s="11"/>
      <c r="C32" s="11"/>
      <c r="D32" s="15" t="s">
        <v>47</v>
      </c>
      <c r="E32" s="11"/>
      <c r="F32" s="11"/>
      <c r="G32" s="11"/>
      <c r="H32" s="11"/>
      <c r="I32" s="11"/>
      <c r="J32" s="11"/>
      <c r="K32" s="11"/>
      <c r="L32" s="11"/>
      <c r="M32" s="11"/>
    </row>
    <row r="33" spans="1:13" x14ac:dyDescent="0.25">
      <c r="A33" s="11"/>
      <c r="B33" s="11"/>
      <c r="C33" s="11"/>
      <c r="D33" s="15"/>
      <c r="E33" s="12" t="s">
        <v>18</v>
      </c>
      <c r="F33" s="11">
        <v>2</v>
      </c>
      <c r="G33" s="16">
        <v>0</v>
      </c>
      <c r="H33" s="16">
        <v>0</v>
      </c>
      <c r="I33" s="16">
        <v>0</v>
      </c>
      <c r="J33" s="13">
        <f>F33*(G33+ (G33= 0))*(H33+ (H33= 0))*(I33+ (I33= 0))</f>
        <v>2</v>
      </c>
      <c r="K33" s="11"/>
      <c r="L33" s="11"/>
      <c r="M33" s="11"/>
    </row>
    <row r="34" spans="1:13" x14ac:dyDescent="0.25">
      <c r="A34" s="11"/>
      <c r="B34" s="11"/>
      <c r="C34" s="11"/>
      <c r="D34" s="15"/>
      <c r="E34" s="11"/>
      <c r="F34" s="11"/>
      <c r="G34" s="11"/>
      <c r="H34" s="11"/>
      <c r="I34" s="11"/>
      <c r="J34" s="17" t="s">
        <v>48</v>
      </c>
      <c r="K34" s="18">
        <f>SUM(J33:J33)</f>
        <v>2</v>
      </c>
      <c r="L34" s="19">
        <v>0</v>
      </c>
      <c r="M34" s="10">
        <f>ROUND(L34*K34,2)</f>
        <v>0</v>
      </c>
    </row>
    <row r="35" spans="1:13" ht="0.95" customHeight="1" x14ac:dyDescent="0.25">
      <c r="A35" s="20"/>
      <c r="B35" s="20"/>
      <c r="C35" s="20"/>
      <c r="D35" s="25"/>
      <c r="E35" s="20"/>
      <c r="F35" s="20"/>
      <c r="G35" s="20"/>
      <c r="H35" s="20"/>
      <c r="I35" s="20"/>
      <c r="J35" s="20"/>
      <c r="K35" s="20"/>
      <c r="L35" s="20"/>
      <c r="M35" s="20"/>
    </row>
    <row r="36" spans="1:13" x14ac:dyDescent="0.25">
      <c r="A36" s="12" t="s">
        <v>49</v>
      </c>
      <c r="B36" s="12" t="s">
        <v>21</v>
      </c>
      <c r="C36" s="12" t="s">
        <v>22</v>
      </c>
      <c r="D36" s="24" t="s">
        <v>50</v>
      </c>
      <c r="E36" s="11"/>
      <c r="F36" s="11"/>
      <c r="G36" s="11"/>
      <c r="H36" s="11"/>
      <c r="I36" s="11"/>
      <c r="J36" s="11"/>
      <c r="K36" s="13">
        <f>K39</f>
        <v>1</v>
      </c>
      <c r="L36" s="14">
        <f>L39</f>
        <v>0</v>
      </c>
      <c r="M36" s="14">
        <f>M39</f>
        <v>0</v>
      </c>
    </row>
    <row r="37" spans="1:13" ht="56.25" x14ac:dyDescent="0.25">
      <c r="A37" s="11"/>
      <c r="B37" s="11"/>
      <c r="C37" s="11"/>
      <c r="D37" s="15" t="s">
        <v>51</v>
      </c>
      <c r="E37" s="11"/>
      <c r="F37" s="11"/>
      <c r="G37" s="11"/>
      <c r="H37" s="11"/>
      <c r="I37" s="11"/>
      <c r="J37" s="11"/>
      <c r="K37" s="11"/>
      <c r="L37" s="11"/>
      <c r="M37" s="11"/>
    </row>
    <row r="38" spans="1:13" x14ac:dyDescent="0.25">
      <c r="A38" s="11"/>
      <c r="B38" s="11"/>
      <c r="C38" s="11"/>
      <c r="D38" s="15"/>
      <c r="E38" s="12" t="s">
        <v>18</v>
      </c>
      <c r="F38" s="11">
        <v>1</v>
      </c>
      <c r="G38" s="16">
        <v>0</v>
      </c>
      <c r="H38" s="16">
        <v>0</v>
      </c>
      <c r="I38" s="16">
        <v>0</v>
      </c>
      <c r="J38" s="13">
        <f>F38*(G38+ (G38= 0))*(H38+ (H38= 0))*(I38+ (I38= 0))</f>
        <v>1</v>
      </c>
      <c r="K38" s="11"/>
      <c r="L38" s="11"/>
      <c r="M38" s="11"/>
    </row>
    <row r="39" spans="1:13" x14ac:dyDescent="0.25">
      <c r="A39" s="11"/>
      <c r="B39" s="11"/>
      <c r="C39" s="11"/>
      <c r="D39" s="15"/>
      <c r="E39" s="11"/>
      <c r="F39" s="11"/>
      <c r="G39" s="11"/>
      <c r="H39" s="11"/>
      <c r="I39" s="11"/>
      <c r="J39" s="17" t="s">
        <v>52</v>
      </c>
      <c r="K39" s="18">
        <f>SUM(J38:J38)</f>
        <v>1</v>
      </c>
      <c r="L39" s="19">
        <v>0</v>
      </c>
      <c r="M39" s="10">
        <f>ROUND(L39*K39,2)</f>
        <v>0</v>
      </c>
    </row>
    <row r="40" spans="1:13" ht="0.95" customHeight="1" x14ac:dyDescent="0.25">
      <c r="A40" s="20"/>
      <c r="B40" s="20"/>
      <c r="C40" s="20"/>
      <c r="D40" s="25"/>
      <c r="E40" s="20"/>
      <c r="F40" s="20"/>
      <c r="G40" s="20"/>
      <c r="H40" s="20"/>
      <c r="I40" s="20"/>
      <c r="J40" s="20"/>
      <c r="K40" s="20"/>
      <c r="L40" s="20"/>
      <c r="M40" s="20"/>
    </row>
    <row r="41" spans="1:13" x14ac:dyDescent="0.25">
      <c r="A41" s="12" t="s">
        <v>53</v>
      </c>
      <c r="B41" s="12" t="s">
        <v>21</v>
      </c>
      <c r="C41" s="12" t="s">
        <v>46</v>
      </c>
      <c r="D41" s="24" t="s">
        <v>54</v>
      </c>
      <c r="E41" s="11"/>
      <c r="F41" s="11"/>
      <c r="G41" s="11"/>
      <c r="H41" s="11"/>
      <c r="I41" s="11"/>
      <c r="J41" s="11"/>
      <c r="K41" s="13">
        <f>K44</f>
        <v>2</v>
      </c>
      <c r="L41" s="14">
        <f>L44</f>
        <v>0</v>
      </c>
      <c r="M41" s="14">
        <f>M44</f>
        <v>0</v>
      </c>
    </row>
    <row r="42" spans="1:13" ht="67.5" x14ac:dyDescent="0.25">
      <c r="A42" s="11"/>
      <c r="B42" s="11"/>
      <c r="C42" s="11"/>
      <c r="D42" s="15" t="s">
        <v>55</v>
      </c>
      <c r="E42" s="11"/>
      <c r="F42" s="11"/>
      <c r="G42" s="11"/>
      <c r="H42" s="11"/>
      <c r="I42" s="11"/>
      <c r="J42" s="11"/>
      <c r="K42" s="11"/>
      <c r="L42" s="11"/>
      <c r="M42" s="11"/>
    </row>
    <row r="43" spans="1:13" x14ac:dyDescent="0.25">
      <c r="A43" s="11"/>
      <c r="B43" s="11"/>
      <c r="C43" s="11"/>
      <c r="D43" s="15"/>
      <c r="E43" s="12" t="s">
        <v>42</v>
      </c>
      <c r="F43" s="11">
        <v>2</v>
      </c>
      <c r="G43" s="16">
        <v>0</v>
      </c>
      <c r="H43" s="16">
        <v>0</v>
      </c>
      <c r="I43" s="16">
        <v>0</v>
      </c>
      <c r="J43" s="13">
        <f>F43*(G43+ (G43= 0))*(H43+ (H43= 0))*(I43+ (I43= 0))</f>
        <v>2</v>
      </c>
      <c r="K43" s="11"/>
      <c r="L43" s="11"/>
      <c r="M43" s="11"/>
    </row>
    <row r="44" spans="1:13" x14ac:dyDescent="0.25">
      <c r="A44" s="11"/>
      <c r="B44" s="11"/>
      <c r="C44" s="11"/>
      <c r="D44" s="15"/>
      <c r="E44" s="11"/>
      <c r="F44" s="11"/>
      <c r="G44" s="11"/>
      <c r="H44" s="11"/>
      <c r="I44" s="11"/>
      <c r="J44" s="17" t="s">
        <v>56</v>
      </c>
      <c r="K44" s="18">
        <f>SUM(J43:J43)</f>
        <v>2</v>
      </c>
      <c r="L44" s="19">
        <v>0</v>
      </c>
      <c r="M44" s="10">
        <f>ROUND(L44*K44,2)</f>
        <v>0</v>
      </c>
    </row>
    <row r="45" spans="1:13" ht="0.95" customHeight="1" x14ac:dyDescent="0.25">
      <c r="A45" s="20"/>
      <c r="B45" s="20"/>
      <c r="C45" s="20"/>
      <c r="D45" s="25"/>
      <c r="E45" s="20"/>
      <c r="F45" s="20"/>
      <c r="G45" s="20"/>
      <c r="H45" s="20"/>
      <c r="I45" s="20"/>
      <c r="J45" s="20"/>
      <c r="K45" s="20"/>
      <c r="L45" s="20"/>
      <c r="M45" s="20"/>
    </row>
    <row r="46" spans="1:13" x14ac:dyDescent="0.25">
      <c r="A46" s="12" t="s">
        <v>57</v>
      </c>
      <c r="B46" s="12" t="s">
        <v>21</v>
      </c>
      <c r="C46" s="12" t="s">
        <v>46</v>
      </c>
      <c r="D46" s="24" t="s">
        <v>58</v>
      </c>
      <c r="E46" s="11"/>
      <c r="F46" s="11"/>
      <c r="G46" s="11"/>
      <c r="H46" s="11"/>
      <c r="I46" s="11"/>
      <c r="J46" s="11"/>
      <c r="K46" s="13">
        <f>K49</f>
        <v>3</v>
      </c>
      <c r="L46" s="14">
        <f>L49</f>
        <v>0</v>
      </c>
      <c r="M46" s="14">
        <f>M49</f>
        <v>0</v>
      </c>
    </row>
    <row r="47" spans="1:13" ht="101.25" x14ac:dyDescent="0.25">
      <c r="A47" s="11"/>
      <c r="B47" s="11"/>
      <c r="C47" s="11"/>
      <c r="D47" s="15" t="s">
        <v>59</v>
      </c>
      <c r="E47" s="11"/>
      <c r="F47" s="11"/>
      <c r="G47" s="11"/>
      <c r="H47" s="11"/>
      <c r="I47" s="11"/>
      <c r="J47" s="11"/>
      <c r="K47" s="11"/>
      <c r="L47" s="11"/>
      <c r="M47" s="11"/>
    </row>
    <row r="48" spans="1:13" x14ac:dyDescent="0.25">
      <c r="A48" s="11"/>
      <c r="B48" s="11"/>
      <c r="C48" s="11"/>
      <c r="D48" s="15"/>
      <c r="E48" s="12" t="s">
        <v>60</v>
      </c>
      <c r="F48" s="11">
        <v>3</v>
      </c>
      <c r="G48" s="16">
        <v>0</v>
      </c>
      <c r="H48" s="16">
        <v>0</v>
      </c>
      <c r="I48" s="16">
        <v>0</v>
      </c>
      <c r="J48" s="13">
        <f>F48*(G48+ (G48= 0))*(H48+ (H48= 0))*(I48+ (I48= 0))</f>
        <v>3</v>
      </c>
      <c r="K48" s="11"/>
      <c r="L48" s="11"/>
      <c r="M48" s="11"/>
    </row>
    <row r="49" spans="1:13" x14ac:dyDescent="0.25">
      <c r="A49" s="11"/>
      <c r="B49" s="11"/>
      <c r="C49" s="11"/>
      <c r="D49" s="15"/>
      <c r="E49" s="11"/>
      <c r="F49" s="11"/>
      <c r="G49" s="11"/>
      <c r="H49" s="11"/>
      <c r="I49" s="11"/>
      <c r="J49" s="17" t="s">
        <v>61</v>
      </c>
      <c r="K49" s="18">
        <f>SUM(J48:J48)</f>
        <v>3</v>
      </c>
      <c r="L49" s="19">
        <v>0</v>
      </c>
      <c r="M49" s="10">
        <f>ROUND(L49*K49,2)</f>
        <v>0</v>
      </c>
    </row>
    <row r="50" spans="1:13" ht="0.95" customHeight="1" x14ac:dyDescent="0.25">
      <c r="A50" s="20"/>
      <c r="B50" s="20"/>
      <c r="C50" s="20"/>
      <c r="D50" s="25"/>
      <c r="E50" s="20"/>
      <c r="F50" s="20"/>
      <c r="G50" s="20"/>
      <c r="H50" s="20"/>
      <c r="I50" s="20"/>
      <c r="J50" s="20"/>
      <c r="K50" s="20"/>
      <c r="L50" s="20"/>
      <c r="M50" s="20"/>
    </row>
    <row r="51" spans="1:13" x14ac:dyDescent="0.25">
      <c r="A51" s="12" t="s">
        <v>62</v>
      </c>
      <c r="B51" s="12" t="s">
        <v>21</v>
      </c>
      <c r="C51" s="12" t="s">
        <v>34</v>
      </c>
      <c r="D51" s="24" t="s">
        <v>63</v>
      </c>
      <c r="E51" s="11"/>
      <c r="F51" s="11"/>
      <c r="G51" s="11"/>
      <c r="H51" s="11"/>
      <c r="I51" s="11"/>
      <c r="J51" s="11"/>
      <c r="K51" s="13">
        <f>K55</f>
        <v>1.5</v>
      </c>
      <c r="L51" s="14">
        <f>L55</f>
        <v>0</v>
      </c>
      <c r="M51" s="14">
        <f>M55</f>
        <v>0</v>
      </c>
    </row>
    <row r="52" spans="1:13" ht="45" x14ac:dyDescent="0.25">
      <c r="A52" s="11"/>
      <c r="B52" s="11"/>
      <c r="C52" s="11"/>
      <c r="D52" s="15" t="s">
        <v>64</v>
      </c>
      <c r="E52" s="11"/>
      <c r="F52" s="11"/>
      <c r="G52" s="11"/>
      <c r="H52" s="11"/>
      <c r="I52" s="11"/>
      <c r="J52" s="11"/>
      <c r="K52" s="11"/>
      <c r="L52" s="11"/>
      <c r="M52" s="11"/>
    </row>
    <row r="53" spans="1:13" x14ac:dyDescent="0.25">
      <c r="A53" s="11"/>
      <c r="B53" s="11"/>
      <c r="C53" s="11"/>
      <c r="D53" s="15"/>
      <c r="E53" s="12" t="s">
        <v>18</v>
      </c>
      <c r="F53" s="11">
        <v>1</v>
      </c>
      <c r="G53" s="16">
        <v>1.5</v>
      </c>
      <c r="H53" s="16">
        <v>0</v>
      </c>
      <c r="I53" s="16">
        <v>1</v>
      </c>
      <c r="J53" s="13">
        <f>F53*(G53+ (G53= 0))*(H53+ (H53= 0))*(I53+ (I53= 0))</f>
        <v>1.5</v>
      </c>
      <c r="K53" s="11"/>
      <c r="L53" s="11"/>
      <c r="M53" s="11"/>
    </row>
    <row r="54" spans="1:13" x14ac:dyDescent="0.25">
      <c r="A54" s="11"/>
      <c r="B54" s="11"/>
      <c r="C54" s="11"/>
      <c r="D54" s="15"/>
      <c r="E54" s="12" t="s">
        <v>18</v>
      </c>
      <c r="F54" s="11">
        <v>0</v>
      </c>
      <c r="G54" s="16">
        <v>0</v>
      </c>
      <c r="H54" s="16">
        <v>0</v>
      </c>
      <c r="I54" s="16">
        <v>0</v>
      </c>
      <c r="J54" s="13">
        <f>F54*(G54+ (G54= 0))*(H54+ (H54= 0))*(I54+ (I54= 0))</f>
        <v>0</v>
      </c>
      <c r="K54" s="11"/>
      <c r="L54" s="11"/>
      <c r="M54" s="11"/>
    </row>
    <row r="55" spans="1:13" x14ac:dyDescent="0.25">
      <c r="A55" s="11"/>
      <c r="B55" s="11"/>
      <c r="C55" s="11"/>
      <c r="D55" s="15"/>
      <c r="E55" s="11"/>
      <c r="F55" s="11"/>
      <c r="G55" s="11"/>
      <c r="H55" s="11"/>
      <c r="I55" s="11"/>
      <c r="J55" s="17" t="s">
        <v>65</v>
      </c>
      <c r="K55" s="18">
        <f>SUM(J53:J54)</f>
        <v>1.5</v>
      </c>
      <c r="L55" s="19">
        <v>0</v>
      </c>
      <c r="M55" s="10">
        <f>ROUND(L55*K55,2)</f>
        <v>0</v>
      </c>
    </row>
    <row r="56" spans="1:13" ht="0.95" customHeight="1" x14ac:dyDescent="0.25">
      <c r="A56" s="20"/>
      <c r="B56" s="20"/>
      <c r="C56" s="20"/>
      <c r="D56" s="25"/>
      <c r="E56" s="20"/>
      <c r="F56" s="20"/>
      <c r="G56" s="20"/>
      <c r="H56" s="20"/>
      <c r="I56" s="20"/>
      <c r="J56" s="20"/>
      <c r="K56" s="20"/>
      <c r="L56" s="20"/>
      <c r="M56" s="20"/>
    </row>
    <row r="57" spans="1:13" x14ac:dyDescent="0.25">
      <c r="A57" s="12" t="s">
        <v>66</v>
      </c>
      <c r="B57" s="12" t="s">
        <v>21</v>
      </c>
      <c r="C57" s="12" t="s">
        <v>34</v>
      </c>
      <c r="D57" s="24" t="s">
        <v>67</v>
      </c>
      <c r="E57" s="11"/>
      <c r="F57" s="11"/>
      <c r="G57" s="11"/>
      <c r="H57" s="11"/>
      <c r="I57" s="11"/>
      <c r="J57" s="11"/>
      <c r="K57" s="13">
        <f>K60</f>
        <v>92.15</v>
      </c>
      <c r="L57" s="14">
        <f>L60</f>
        <v>0</v>
      </c>
      <c r="M57" s="14">
        <f>M60</f>
        <v>0</v>
      </c>
    </row>
    <row r="58" spans="1:13" ht="90" x14ac:dyDescent="0.25">
      <c r="A58" s="11"/>
      <c r="B58" s="11"/>
      <c r="C58" s="11"/>
      <c r="D58" s="15" t="s">
        <v>68</v>
      </c>
      <c r="E58" s="11"/>
      <c r="F58" s="11"/>
      <c r="G58" s="11"/>
      <c r="H58" s="11"/>
      <c r="I58" s="11"/>
      <c r="J58" s="11"/>
      <c r="K58" s="11"/>
      <c r="L58" s="11"/>
      <c r="M58" s="11"/>
    </row>
    <row r="59" spans="1:13" x14ac:dyDescent="0.25">
      <c r="A59" s="11"/>
      <c r="B59" s="11"/>
      <c r="C59" s="11"/>
      <c r="D59" s="15"/>
      <c r="E59" s="12" t="s">
        <v>41</v>
      </c>
      <c r="F59" s="11">
        <v>1</v>
      </c>
      <c r="G59" s="16">
        <v>92.15</v>
      </c>
      <c r="H59" s="16">
        <v>0</v>
      </c>
      <c r="I59" s="16">
        <v>0</v>
      </c>
      <c r="J59" s="13">
        <f>F59*(G59+ (G59= 0))*(H59+ (H59= 0))*(I59+ (I59= 0))</f>
        <v>92.15</v>
      </c>
      <c r="K59" s="11"/>
      <c r="L59" s="11"/>
      <c r="M59" s="11"/>
    </row>
    <row r="60" spans="1:13" x14ac:dyDescent="0.25">
      <c r="A60" s="11"/>
      <c r="B60" s="11"/>
      <c r="C60" s="11"/>
      <c r="D60" s="15"/>
      <c r="E60" s="11"/>
      <c r="F60" s="11"/>
      <c r="G60" s="11"/>
      <c r="H60" s="11"/>
      <c r="I60" s="11"/>
      <c r="J60" s="17" t="s">
        <v>69</v>
      </c>
      <c r="K60" s="18">
        <f>SUM(J59:J59)</f>
        <v>92.15</v>
      </c>
      <c r="L60" s="19">
        <v>0</v>
      </c>
      <c r="M60" s="10">
        <f>ROUND(L60*K60,2)</f>
        <v>0</v>
      </c>
    </row>
    <row r="61" spans="1:13" ht="0.95" customHeight="1" x14ac:dyDescent="0.25">
      <c r="A61" s="20"/>
      <c r="B61" s="20"/>
      <c r="C61" s="20"/>
      <c r="D61" s="25"/>
      <c r="E61" s="20"/>
      <c r="F61" s="20"/>
      <c r="G61" s="20"/>
      <c r="H61" s="20"/>
      <c r="I61" s="20"/>
      <c r="J61" s="20"/>
      <c r="K61" s="20"/>
      <c r="L61" s="20"/>
      <c r="M61" s="20"/>
    </row>
    <row r="62" spans="1:13" x14ac:dyDescent="0.25">
      <c r="A62" s="12" t="s">
        <v>70</v>
      </c>
      <c r="B62" s="12" t="s">
        <v>21</v>
      </c>
      <c r="C62" s="12" t="s">
        <v>22</v>
      </c>
      <c r="D62" s="24" t="s">
        <v>71</v>
      </c>
      <c r="E62" s="11"/>
      <c r="F62" s="11"/>
      <c r="G62" s="11"/>
      <c r="H62" s="11"/>
      <c r="I62" s="11"/>
      <c r="J62" s="11"/>
      <c r="K62" s="13">
        <f>K65</f>
        <v>1</v>
      </c>
      <c r="L62" s="14">
        <f>L65</f>
        <v>0</v>
      </c>
      <c r="M62" s="14">
        <f>M65</f>
        <v>0</v>
      </c>
    </row>
    <row r="63" spans="1:13" ht="78.75" x14ac:dyDescent="0.25">
      <c r="A63" s="11"/>
      <c r="B63" s="11"/>
      <c r="C63" s="11"/>
      <c r="D63" s="15" t="s">
        <v>72</v>
      </c>
      <c r="E63" s="11"/>
      <c r="F63" s="11"/>
      <c r="G63" s="11"/>
      <c r="H63" s="11"/>
      <c r="I63" s="11"/>
      <c r="J63" s="11"/>
      <c r="K63" s="11"/>
      <c r="L63" s="11"/>
      <c r="M63" s="11"/>
    </row>
    <row r="64" spans="1:13" x14ac:dyDescent="0.25">
      <c r="A64" s="11"/>
      <c r="B64" s="11"/>
      <c r="C64" s="11"/>
      <c r="D64" s="15"/>
      <c r="E64" s="12" t="s">
        <v>18</v>
      </c>
      <c r="F64" s="11">
        <v>1</v>
      </c>
      <c r="G64" s="16">
        <v>0</v>
      </c>
      <c r="H64" s="16">
        <v>0</v>
      </c>
      <c r="I64" s="16">
        <v>0</v>
      </c>
      <c r="J64" s="13">
        <f>F64*(G64+ (G64= 0))*(H64+ (H64= 0))*(I64+ (I64= 0))</f>
        <v>1</v>
      </c>
      <c r="K64" s="11"/>
      <c r="L64" s="11"/>
      <c r="M64" s="11"/>
    </row>
    <row r="65" spans="1:13" x14ac:dyDescent="0.25">
      <c r="A65" s="11"/>
      <c r="B65" s="11"/>
      <c r="C65" s="11"/>
      <c r="D65" s="15"/>
      <c r="E65" s="11"/>
      <c r="F65" s="11"/>
      <c r="G65" s="11"/>
      <c r="H65" s="11"/>
      <c r="I65" s="11"/>
      <c r="J65" s="17" t="s">
        <v>73</v>
      </c>
      <c r="K65" s="18">
        <f>SUM(J64:J64)</f>
        <v>1</v>
      </c>
      <c r="L65" s="19">
        <v>0</v>
      </c>
      <c r="M65" s="10">
        <f>ROUND(L65*K65,2)</f>
        <v>0</v>
      </c>
    </row>
    <row r="66" spans="1:13" ht="0.95" customHeight="1" x14ac:dyDescent="0.25">
      <c r="A66" s="20"/>
      <c r="B66" s="20"/>
      <c r="C66" s="20"/>
      <c r="D66" s="25"/>
      <c r="E66" s="20"/>
      <c r="F66" s="20"/>
      <c r="G66" s="20"/>
      <c r="H66" s="20"/>
      <c r="I66" s="20"/>
      <c r="J66" s="20"/>
      <c r="K66" s="20"/>
      <c r="L66" s="20"/>
      <c r="M66" s="20"/>
    </row>
    <row r="67" spans="1:13" ht="22.5" x14ac:dyDescent="0.25">
      <c r="A67" s="12" t="s">
        <v>74</v>
      </c>
      <c r="B67" s="12" t="s">
        <v>21</v>
      </c>
      <c r="C67" s="12" t="s">
        <v>34</v>
      </c>
      <c r="D67" s="24" t="s">
        <v>75</v>
      </c>
      <c r="E67" s="11"/>
      <c r="F67" s="11"/>
      <c r="G67" s="11"/>
      <c r="H67" s="11"/>
      <c r="I67" s="11"/>
      <c r="J67" s="11"/>
      <c r="K67" s="13">
        <f>K75</f>
        <v>61.6815</v>
      </c>
      <c r="L67" s="14">
        <f>L75</f>
        <v>0</v>
      </c>
      <c r="M67" s="14">
        <f>M75</f>
        <v>0</v>
      </c>
    </row>
    <row r="68" spans="1:13" ht="112.5" x14ac:dyDescent="0.25">
      <c r="A68" s="11"/>
      <c r="B68" s="11"/>
      <c r="C68" s="11"/>
      <c r="D68" s="15" t="s">
        <v>76</v>
      </c>
      <c r="E68" s="11"/>
      <c r="F68" s="11"/>
      <c r="G68" s="11"/>
      <c r="H68" s="11"/>
      <c r="I68" s="11"/>
      <c r="J68" s="11"/>
      <c r="K68" s="11"/>
      <c r="L68" s="11"/>
      <c r="M68" s="11"/>
    </row>
    <row r="69" spans="1:13" x14ac:dyDescent="0.25">
      <c r="A69" s="11"/>
      <c r="B69" s="11"/>
      <c r="C69" s="11"/>
      <c r="D69" s="15"/>
      <c r="E69" s="12" t="s">
        <v>42</v>
      </c>
      <c r="F69" s="11">
        <v>1</v>
      </c>
      <c r="G69" s="16">
        <v>2.5499999999999998</v>
      </c>
      <c r="H69" s="16">
        <v>0</v>
      </c>
      <c r="I69" s="16">
        <v>2.57</v>
      </c>
      <c r="J69" s="13">
        <f>F69*(G69+ (G69= 0))*(H69+ (H69= 0))*(I69+ (I69= 0))</f>
        <v>6.5534999999999988</v>
      </c>
      <c r="K69" s="11"/>
      <c r="L69" s="11"/>
      <c r="M69" s="11"/>
    </row>
    <row r="70" spans="1:13" x14ac:dyDescent="0.25">
      <c r="A70" s="11"/>
      <c r="B70" s="11"/>
      <c r="C70" s="11"/>
      <c r="D70" s="15"/>
      <c r="E70" s="12" t="s">
        <v>77</v>
      </c>
      <c r="F70" s="11">
        <v>1</v>
      </c>
      <c r="G70" s="16">
        <v>5.4</v>
      </c>
      <c r="H70" s="16">
        <v>0</v>
      </c>
      <c r="I70" s="16">
        <v>2.5</v>
      </c>
      <c r="J70" s="13">
        <f>F70*(G70+ (G70= 0))*(H70+ (H70= 0))*(I70+ (I70= 0))</f>
        <v>13.5</v>
      </c>
      <c r="K70" s="11"/>
      <c r="L70" s="11"/>
      <c r="M70" s="11"/>
    </row>
    <row r="71" spans="1:13" x14ac:dyDescent="0.25">
      <c r="A71" s="11"/>
      <c r="B71" s="11"/>
      <c r="C71" s="11"/>
      <c r="D71" s="15"/>
      <c r="E71" s="12" t="s">
        <v>78</v>
      </c>
      <c r="F71" s="11">
        <v>1</v>
      </c>
      <c r="G71" s="16">
        <v>2.4500000000000002</v>
      </c>
      <c r="H71" s="16">
        <v>0</v>
      </c>
      <c r="I71" s="16">
        <v>2.5</v>
      </c>
      <c r="J71" s="13">
        <f>F71*(G71+ (G71= 0))*(H71+ (H71= 0))*(I71+ (I71= 0))</f>
        <v>6.125</v>
      </c>
      <c r="K71" s="11"/>
      <c r="L71" s="11"/>
      <c r="M71" s="11"/>
    </row>
    <row r="72" spans="1:13" x14ac:dyDescent="0.25">
      <c r="A72" s="11"/>
      <c r="B72" s="11"/>
      <c r="C72" s="11"/>
      <c r="D72" s="15"/>
      <c r="E72" s="12" t="s">
        <v>79</v>
      </c>
      <c r="F72" s="11">
        <v>1</v>
      </c>
      <c r="G72" s="16">
        <v>3</v>
      </c>
      <c r="H72" s="16">
        <v>0</v>
      </c>
      <c r="I72" s="16">
        <v>2.5</v>
      </c>
      <c r="J72" s="13">
        <f>F72*(G72+ (G72= 0))*(H72+ (H72= 0))*(I72+ (I72= 0))</f>
        <v>7.5</v>
      </c>
      <c r="K72" s="11"/>
      <c r="L72" s="11"/>
      <c r="M72" s="11"/>
    </row>
    <row r="73" spans="1:13" x14ac:dyDescent="0.25">
      <c r="A73" s="11"/>
      <c r="B73" s="11"/>
      <c r="C73" s="11"/>
      <c r="D73" s="15"/>
      <c r="E73" s="12" t="s">
        <v>80</v>
      </c>
      <c r="F73" s="11">
        <v>1</v>
      </c>
      <c r="G73" s="16">
        <v>2.2999999999999998</v>
      </c>
      <c r="H73" s="16">
        <v>0</v>
      </c>
      <c r="I73" s="16">
        <v>2.5</v>
      </c>
      <c r="J73" s="13">
        <f>F73*(G73+ (G73= 0))*(H73+ (H73= 0))*(I73+ (I73= 0))</f>
        <v>5.75</v>
      </c>
      <c r="K73" s="11"/>
      <c r="L73" s="11"/>
      <c r="M73" s="11"/>
    </row>
    <row r="74" spans="1:13" x14ac:dyDescent="0.25">
      <c r="A74" s="11"/>
      <c r="B74" s="11"/>
      <c r="C74" s="11"/>
      <c r="D74" s="15"/>
      <c r="E74" s="12" t="s">
        <v>81</v>
      </c>
      <c r="F74" s="11">
        <v>1</v>
      </c>
      <c r="G74" s="16">
        <v>7.7</v>
      </c>
      <c r="H74" s="16">
        <v>0</v>
      </c>
      <c r="I74" s="16">
        <v>2.89</v>
      </c>
      <c r="J74" s="13">
        <f>F74*(G74+ (G74= 0))*(H74+ (H74= 0))*(I74+ (I74= 0))</f>
        <v>22.253</v>
      </c>
      <c r="K74" s="11"/>
      <c r="L74" s="11"/>
      <c r="M74" s="11"/>
    </row>
    <row r="75" spans="1:13" x14ac:dyDescent="0.25">
      <c r="A75" s="11"/>
      <c r="B75" s="11"/>
      <c r="C75" s="11"/>
      <c r="D75" s="15"/>
      <c r="E75" s="11"/>
      <c r="F75" s="11"/>
      <c r="G75" s="11"/>
      <c r="H75" s="11"/>
      <c r="I75" s="11"/>
      <c r="J75" s="17" t="s">
        <v>82</v>
      </c>
      <c r="K75" s="18">
        <f>SUM(J69:J74)</f>
        <v>61.6815</v>
      </c>
      <c r="L75" s="19">
        <v>0</v>
      </c>
      <c r="M75" s="10">
        <f>ROUND(L75*K75,2)</f>
        <v>0</v>
      </c>
    </row>
    <row r="76" spans="1:13" ht="0.95" customHeight="1" x14ac:dyDescent="0.25">
      <c r="A76" s="20"/>
      <c r="B76" s="20"/>
      <c r="C76" s="20"/>
      <c r="D76" s="25"/>
      <c r="E76" s="20"/>
      <c r="F76" s="20"/>
      <c r="G76" s="20"/>
      <c r="H76" s="20"/>
      <c r="I76" s="20"/>
      <c r="J76" s="20"/>
      <c r="K76" s="20"/>
      <c r="L76" s="20"/>
      <c r="M76" s="20"/>
    </row>
    <row r="77" spans="1:13" x14ac:dyDescent="0.25">
      <c r="A77" s="11"/>
      <c r="B77" s="11"/>
      <c r="C77" s="11"/>
      <c r="D77" s="15"/>
      <c r="E77" s="11"/>
      <c r="F77" s="11"/>
      <c r="G77" s="11"/>
      <c r="H77" s="11"/>
      <c r="I77" s="11"/>
      <c r="J77" s="17" t="s">
        <v>83</v>
      </c>
      <c r="K77" s="21">
        <v>1</v>
      </c>
      <c r="L77" s="10">
        <f>M23+M29+M34+M39+M44+M49+M55+M60+M65+M75</f>
        <v>0</v>
      </c>
      <c r="M77" s="10">
        <f>ROUND(L77*K77,2)</f>
        <v>0</v>
      </c>
    </row>
    <row r="78" spans="1:13" ht="0.95" customHeight="1" x14ac:dyDescent="0.25">
      <c r="A78" s="20"/>
      <c r="B78" s="20"/>
      <c r="C78" s="20"/>
      <c r="D78" s="25"/>
      <c r="E78" s="20"/>
      <c r="F78" s="20"/>
      <c r="G78" s="20"/>
      <c r="H78" s="20"/>
      <c r="I78" s="20"/>
      <c r="J78" s="20"/>
      <c r="K78" s="20"/>
      <c r="L78" s="20"/>
      <c r="M78" s="20"/>
    </row>
    <row r="79" spans="1:13" x14ac:dyDescent="0.25">
      <c r="A79" s="7" t="s">
        <v>84</v>
      </c>
      <c r="B79" s="7" t="s">
        <v>17</v>
      </c>
      <c r="C79" s="7" t="s">
        <v>18</v>
      </c>
      <c r="D79" s="23" t="s">
        <v>85</v>
      </c>
      <c r="E79" s="8"/>
      <c r="F79" s="8"/>
      <c r="G79" s="8"/>
      <c r="H79" s="8"/>
      <c r="I79" s="8"/>
      <c r="J79" s="8"/>
      <c r="K79" s="9">
        <f>K155</f>
        <v>1</v>
      </c>
      <c r="L79" s="10">
        <f>L155</f>
        <v>0</v>
      </c>
      <c r="M79" s="10">
        <f>M155</f>
        <v>0</v>
      </c>
    </row>
    <row r="80" spans="1:13" x14ac:dyDescent="0.25">
      <c r="A80" s="11"/>
      <c r="B80" s="11"/>
      <c r="C80" s="11"/>
      <c r="D80" s="15"/>
      <c r="E80" s="11"/>
      <c r="F80" s="11"/>
      <c r="G80" s="11"/>
      <c r="H80" s="11"/>
      <c r="I80" s="11"/>
      <c r="J80" s="11"/>
      <c r="K80" s="11"/>
      <c r="L80" s="11"/>
      <c r="M80" s="11"/>
    </row>
    <row r="81" spans="1:13" x14ac:dyDescent="0.25">
      <c r="A81" s="12" t="s">
        <v>86</v>
      </c>
      <c r="B81" s="12" t="s">
        <v>21</v>
      </c>
      <c r="C81" s="12" t="s">
        <v>34</v>
      </c>
      <c r="D81" s="24" t="s">
        <v>87</v>
      </c>
      <c r="E81" s="11"/>
      <c r="F81" s="11"/>
      <c r="G81" s="11"/>
      <c r="H81" s="11"/>
      <c r="I81" s="11"/>
      <c r="J81" s="11"/>
      <c r="K81" s="13">
        <f>K86</f>
        <v>13.650000000000002</v>
      </c>
      <c r="L81" s="14">
        <f>L86</f>
        <v>0</v>
      </c>
      <c r="M81" s="14">
        <f>M86</f>
        <v>0</v>
      </c>
    </row>
    <row r="82" spans="1:13" ht="315" x14ac:dyDescent="0.25">
      <c r="A82" s="11"/>
      <c r="B82" s="11"/>
      <c r="C82" s="11"/>
      <c r="D82" s="15" t="s">
        <v>88</v>
      </c>
      <c r="E82" s="11"/>
      <c r="F82" s="11"/>
      <c r="G82" s="11"/>
      <c r="H82" s="11"/>
      <c r="I82" s="11"/>
      <c r="J82" s="11"/>
      <c r="K82" s="11"/>
      <c r="L82" s="11"/>
      <c r="M82" s="11"/>
    </row>
    <row r="83" spans="1:13" x14ac:dyDescent="0.25">
      <c r="A83" s="11"/>
      <c r="B83" s="11"/>
      <c r="C83" s="11"/>
      <c r="D83" s="15"/>
      <c r="E83" s="12" t="s">
        <v>89</v>
      </c>
      <c r="F83" s="11">
        <v>1</v>
      </c>
      <c r="G83" s="16">
        <v>1.5</v>
      </c>
      <c r="H83" s="16">
        <v>2.1</v>
      </c>
      <c r="I83" s="16">
        <v>0</v>
      </c>
      <c r="J83" s="13">
        <f>F83*(G83+ (G83= 0))*(H83+ (H83= 0))*(I83+ (I83= 0))</f>
        <v>3.1500000000000004</v>
      </c>
      <c r="K83" s="11"/>
      <c r="L83" s="11"/>
      <c r="M83" s="11"/>
    </row>
    <row r="84" spans="1:13" x14ac:dyDescent="0.25">
      <c r="A84" s="11"/>
      <c r="B84" s="11"/>
      <c r="C84" s="11"/>
      <c r="D84" s="15"/>
      <c r="E84" s="12" t="s">
        <v>90</v>
      </c>
      <c r="F84" s="11">
        <v>2</v>
      </c>
      <c r="G84" s="16">
        <v>1.3</v>
      </c>
      <c r="H84" s="16">
        <v>2.1</v>
      </c>
      <c r="I84" s="16">
        <v>0</v>
      </c>
      <c r="J84" s="13">
        <f>F84*(G84+ (G84= 0))*(H84+ (H84= 0))*(I84+ (I84= 0))</f>
        <v>5.4600000000000009</v>
      </c>
      <c r="K84" s="11"/>
      <c r="L84" s="11"/>
      <c r="M84" s="11"/>
    </row>
    <row r="85" spans="1:13" x14ac:dyDescent="0.25">
      <c r="A85" s="11"/>
      <c r="B85" s="11"/>
      <c r="C85" s="11"/>
      <c r="D85" s="15"/>
      <c r="E85" s="12" t="s">
        <v>91</v>
      </c>
      <c r="F85" s="11">
        <v>1</v>
      </c>
      <c r="G85" s="16">
        <v>2.4</v>
      </c>
      <c r="H85" s="16">
        <v>2.1</v>
      </c>
      <c r="I85" s="16">
        <v>0</v>
      </c>
      <c r="J85" s="13">
        <f>F85*(G85+ (G85= 0))*(H85+ (H85= 0))*(I85+ (I85= 0))</f>
        <v>5.04</v>
      </c>
      <c r="K85" s="11"/>
      <c r="L85" s="11"/>
      <c r="M85" s="11"/>
    </row>
    <row r="86" spans="1:13" x14ac:dyDescent="0.25">
      <c r="A86" s="11"/>
      <c r="B86" s="11"/>
      <c r="C86" s="11"/>
      <c r="D86" s="15"/>
      <c r="E86" s="11"/>
      <c r="F86" s="11"/>
      <c r="G86" s="11"/>
      <c r="H86" s="11"/>
      <c r="I86" s="11"/>
      <c r="J86" s="17" t="s">
        <v>92</v>
      </c>
      <c r="K86" s="18">
        <f>SUM(J83:J85)</f>
        <v>13.650000000000002</v>
      </c>
      <c r="L86" s="19">
        <v>0</v>
      </c>
      <c r="M86" s="10">
        <f>ROUND(L86*K86,2)</f>
        <v>0</v>
      </c>
    </row>
    <row r="87" spans="1:13" ht="0.95" customHeight="1" x14ac:dyDescent="0.25">
      <c r="A87" s="20"/>
      <c r="B87" s="20"/>
      <c r="C87" s="20"/>
      <c r="D87" s="25"/>
      <c r="E87" s="20"/>
      <c r="F87" s="20"/>
      <c r="G87" s="20"/>
      <c r="H87" s="20"/>
      <c r="I87" s="20"/>
      <c r="J87" s="20"/>
      <c r="K87" s="20"/>
      <c r="L87" s="20"/>
      <c r="M87" s="20"/>
    </row>
    <row r="88" spans="1:13" x14ac:dyDescent="0.25">
      <c r="A88" s="12" t="s">
        <v>93</v>
      </c>
      <c r="B88" s="12" t="s">
        <v>21</v>
      </c>
      <c r="C88" s="12" t="s">
        <v>34</v>
      </c>
      <c r="D88" s="24" t="s">
        <v>94</v>
      </c>
      <c r="E88" s="11"/>
      <c r="F88" s="11"/>
      <c r="G88" s="11"/>
      <c r="H88" s="11"/>
      <c r="I88" s="11"/>
      <c r="J88" s="11"/>
      <c r="K88" s="13">
        <f>K92</f>
        <v>147.798</v>
      </c>
      <c r="L88" s="14">
        <f>L92</f>
        <v>0</v>
      </c>
      <c r="M88" s="14">
        <f>M92</f>
        <v>0</v>
      </c>
    </row>
    <row r="89" spans="1:13" ht="409.5" x14ac:dyDescent="0.25">
      <c r="A89" s="11"/>
      <c r="B89" s="11"/>
      <c r="C89" s="11"/>
      <c r="D89" s="15" t="s">
        <v>95</v>
      </c>
      <c r="E89" s="11"/>
      <c r="F89" s="11"/>
      <c r="G89" s="11"/>
      <c r="H89" s="11"/>
      <c r="I89" s="11"/>
      <c r="J89" s="11"/>
      <c r="K89" s="11"/>
      <c r="L89" s="11"/>
      <c r="M89" s="11"/>
    </row>
    <row r="90" spans="1:13" x14ac:dyDescent="0.25">
      <c r="A90" s="11"/>
      <c r="B90" s="11"/>
      <c r="C90" s="11"/>
      <c r="D90" s="15"/>
      <c r="E90" s="12" t="s">
        <v>18</v>
      </c>
      <c r="F90" s="11">
        <v>1</v>
      </c>
      <c r="G90" s="16">
        <v>29.7</v>
      </c>
      <c r="H90" s="16">
        <v>0</v>
      </c>
      <c r="I90" s="16">
        <v>3.22</v>
      </c>
      <c r="J90" s="13">
        <f>F90*(G90+ (G90= 0))*(H90+ (H90= 0))*(I90+ (I90= 0))</f>
        <v>95.634</v>
      </c>
      <c r="K90" s="11"/>
      <c r="L90" s="11"/>
      <c r="M90" s="11"/>
    </row>
    <row r="91" spans="1:13" x14ac:dyDescent="0.25">
      <c r="A91" s="11"/>
      <c r="B91" s="11"/>
      <c r="C91" s="11"/>
      <c r="D91" s="15"/>
      <c r="E91" s="12" t="s">
        <v>18</v>
      </c>
      <c r="F91" s="11">
        <v>1</v>
      </c>
      <c r="G91" s="16">
        <v>16.2</v>
      </c>
      <c r="H91" s="16">
        <v>0</v>
      </c>
      <c r="I91" s="16">
        <v>3.22</v>
      </c>
      <c r="J91" s="13">
        <f>F91*(G91+ (G91= 0))*(H91+ (H91= 0))*(I91+ (I91= 0))</f>
        <v>52.164000000000001</v>
      </c>
      <c r="K91" s="11"/>
      <c r="L91" s="11"/>
      <c r="M91" s="11"/>
    </row>
    <row r="92" spans="1:13" x14ac:dyDescent="0.25">
      <c r="A92" s="11"/>
      <c r="B92" s="11"/>
      <c r="C92" s="11"/>
      <c r="D92" s="15"/>
      <c r="E92" s="11"/>
      <c r="F92" s="11"/>
      <c r="G92" s="11"/>
      <c r="H92" s="11"/>
      <c r="I92" s="11"/>
      <c r="J92" s="17" t="s">
        <v>96</v>
      </c>
      <c r="K92" s="18">
        <f>SUM(J90:J91)</f>
        <v>147.798</v>
      </c>
      <c r="L92" s="19">
        <v>0</v>
      </c>
      <c r="M92" s="10">
        <f>ROUND(L92*K92,2)</f>
        <v>0</v>
      </c>
    </row>
    <row r="93" spans="1:13" ht="0.95" customHeight="1" x14ac:dyDescent="0.25">
      <c r="A93" s="20"/>
      <c r="B93" s="20"/>
      <c r="C93" s="20"/>
      <c r="D93" s="25"/>
      <c r="E93" s="20"/>
      <c r="F93" s="20"/>
      <c r="G93" s="20"/>
      <c r="H93" s="20"/>
      <c r="I93" s="20"/>
      <c r="J93" s="20"/>
      <c r="K93" s="20"/>
      <c r="L93" s="20"/>
      <c r="M93" s="20"/>
    </row>
    <row r="94" spans="1:13" ht="22.5" x14ac:dyDescent="0.25">
      <c r="A94" s="12" t="s">
        <v>97</v>
      </c>
      <c r="B94" s="12" t="s">
        <v>21</v>
      </c>
      <c r="C94" s="12" t="s">
        <v>34</v>
      </c>
      <c r="D94" s="24" t="s">
        <v>98</v>
      </c>
      <c r="E94" s="11"/>
      <c r="F94" s="11"/>
      <c r="G94" s="11"/>
      <c r="H94" s="11"/>
      <c r="I94" s="11"/>
      <c r="J94" s="11"/>
      <c r="K94" s="13">
        <f>K100</f>
        <v>50.358000000000004</v>
      </c>
      <c r="L94" s="14">
        <f>L100</f>
        <v>0</v>
      </c>
      <c r="M94" s="14">
        <f>M100</f>
        <v>0</v>
      </c>
    </row>
    <row r="95" spans="1:13" ht="409.5" x14ac:dyDescent="0.25">
      <c r="A95" s="11"/>
      <c r="B95" s="11"/>
      <c r="C95" s="11"/>
      <c r="D95" s="15" t="s">
        <v>99</v>
      </c>
      <c r="E95" s="11"/>
      <c r="F95" s="11"/>
      <c r="G95" s="11"/>
      <c r="H95" s="11"/>
      <c r="I95" s="11"/>
      <c r="J95" s="11"/>
      <c r="K95" s="11"/>
      <c r="L95" s="11"/>
      <c r="M95" s="11"/>
    </row>
    <row r="96" spans="1:13" x14ac:dyDescent="0.25">
      <c r="A96" s="11"/>
      <c r="B96" s="11"/>
      <c r="C96" s="11"/>
      <c r="D96" s="15"/>
      <c r="E96" s="12" t="s">
        <v>100</v>
      </c>
      <c r="F96" s="11">
        <v>1</v>
      </c>
      <c r="G96" s="16">
        <v>4</v>
      </c>
      <c r="H96" s="16">
        <v>0</v>
      </c>
      <c r="I96" s="16">
        <v>3.22</v>
      </c>
      <c r="J96" s="13">
        <f>F96*(G96+ (G96= 0))*(H96+ (H96= 0))*(I96+ (I96= 0))</f>
        <v>12.88</v>
      </c>
      <c r="K96" s="11"/>
      <c r="L96" s="11"/>
      <c r="M96" s="11"/>
    </row>
    <row r="97" spans="1:13" x14ac:dyDescent="0.25">
      <c r="A97" s="11"/>
      <c r="B97" s="11"/>
      <c r="C97" s="11"/>
      <c r="D97" s="15"/>
      <c r="E97" s="12" t="s">
        <v>101</v>
      </c>
      <c r="F97" s="11">
        <v>1</v>
      </c>
      <c r="G97" s="16">
        <v>2.7</v>
      </c>
      <c r="H97" s="16">
        <v>0</v>
      </c>
      <c r="I97" s="16">
        <v>3.22</v>
      </c>
      <c r="J97" s="13">
        <f>F97*(G97+ (G97= 0))*(H97+ (H97= 0))*(I97+ (I97= 0))</f>
        <v>8.6940000000000008</v>
      </c>
      <c r="K97" s="11"/>
      <c r="L97" s="11"/>
      <c r="M97" s="11"/>
    </row>
    <row r="98" spans="1:13" x14ac:dyDescent="0.25">
      <c r="A98" s="11"/>
      <c r="B98" s="11"/>
      <c r="C98" s="11"/>
      <c r="D98" s="15"/>
      <c r="E98" s="12" t="s">
        <v>102</v>
      </c>
      <c r="F98" s="11">
        <v>1</v>
      </c>
      <c r="G98" s="16">
        <v>6.9</v>
      </c>
      <c r="H98" s="16">
        <v>0</v>
      </c>
      <c r="I98" s="16">
        <v>2.57</v>
      </c>
      <c r="J98" s="13">
        <f>F98*(G98+ (G98= 0))*(H98+ (H98= 0))*(I98+ (I98= 0))</f>
        <v>17.733000000000001</v>
      </c>
      <c r="K98" s="11"/>
      <c r="L98" s="11"/>
      <c r="M98" s="11"/>
    </row>
    <row r="99" spans="1:13" x14ac:dyDescent="0.25">
      <c r="A99" s="11"/>
      <c r="B99" s="11"/>
      <c r="C99" s="11"/>
      <c r="D99" s="15"/>
      <c r="E99" s="12" t="s">
        <v>103</v>
      </c>
      <c r="F99" s="11">
        <v>1</v>
      </c>
      <c r="G99" s="16">
        <v>4.3</v>
      </c>
      <c r="H99" s="16">
        <v>0</v>
      </c>
      <c r="I99" s="16">
        <v>2.57</v>
      </c>
      <c r="J99" s="13">
        <f>F99*(G99+ (G99= 0))*(H99+ (H99= 0))*(I99+ (I99= 0))</f>
        <v>11.050999999999998</v>
      </c>
      <c r="K99" s="11"/>
      <c r="L99" s="11"/>
      <c r="M99" s="11"/>
    </row>
    <row r="100" spans="1:13" x14ac:dyDescent="0.25">
      <c r="A100" s="11"/>
      <c r="B100" s="11"/>
      <c r="C100" s="11"/>
      <c r="D100" s="15"/>
      <c r="E100" s="11"/>
      <c r="F100" s="11"/>
      <c r="G100" s="11"/>
      <c r="H100" s="11"/>
      <c r="I100" s="11"/>
      <c r="J100" s="17" t="s">
        <v>104</v>
      </c>
      <c r="K100" s="18">
        <f>SUM(J96:J99)</f>
        <v>50.358000000000004</v>
      </c>
      <c r="L100" s="19">
        <v>0</v>
      </c>
      <c r="M100" s="10">
        <f>ROUND(L100*K100,2)</f>
        <v>0</v>
      </c>
    </row>
    <row r="101" spans="1:13" ht="0.95" customHeight="1" x14ac:dyDescent="0.25">
      <c r="A101" s="20"/>
      <c r="B101" s="20"/>
      <c r="C101" s="20"/>
      <c r="D101" s="25"/>
      <c r="E101" s="20"/>
      <c r="F101" s="20"/>
      <c r="G101" s="20"/>
      <c r="H101" s="20"/>
      <c r="I101" s="20"/>
      <c r="J101" s="20"/>
      <c r="K101" s="20"/>
      <c r="L101" s="20"/>
      <c r="M101" s="20"/>
    </row>
    <row r="102" spans="1:13" ht="22.5" x14ac:dyDescent="0.25">
      <c r="A102" s="12" t="s">
        <v>105</v>
      </c>
      <c r="B102" s="12" t="s">
        <v>21</v>
      </c>
      <c r="C102" s="12" t="s">
        <v>34</v>
      </c>
      <c r="D102" s="24" t="s">
        <v>106</v>
      </c>
      <c r="E102" s="11"/>
      <c r="F102" s="11"/>
      <c r="G102" s="11"/>
      <c r="H102" s="11"/>
      <c r="I102" s="11"/>
      <c r="J102" s="11"/>
      <c r="K102" s="13">
        <f>K106</f>
        <v>38.292999999999999</v>
      </c>
      <c r="L102" s="14">
        <f>L106</f>
        <v>0</v>
      </c>
      <c r="M102" s="14">
        <f>M106</f>
        <v>0</v>
      </c>
    </row>
    <row r="103" spans="1:13" ht="409.5" x14ac:dyDescent="0.25">
      <c r="A103" s="11"/>
      <c r="B103" s="11"/>
      <c r="C103" s="11"/>
      <c r="D103" s="15" t="s">
        <v>107</v>
      </c>
      <c r="E103" s="11"/>
      <c r="F103" s="11"/>
      <c r="G103" s="11"/>
      <c r="H103" s="11"/>
      <c r="I103" s="11"/>
      <c r="J103" s="11"/>
      <c r="K103" s="11"/>
      <c r="L103" s="11"/>
      <c r="M103" s="11"/>
    </row>
    <row r="104" spans="1:13" x14ac:dyDescent="0.25">
      <c r="A104" s="11"/>
      <c r="B104" s="11"/>
      <c r="C104" s="11"/>
      <c r="D104" s="15"/>
      <c r="E104" s="12" t="s">
        <v>108</v>
      </c>
      <c r="F104" s="11">
        <v>6.5</v>
      </c>
      <c r="G104" s="16">
        <v>0</v>
      </c>
      <c r="H104" s="16">
        <v>2.57</v>
      </c>
      <c r="I104" s="16">
        <v>0</v>
      </c>
      <c r="J104" s="13">
        <f>F104*(G104+ (G104= 0))*(H104+ (H104= 0))*(I104+ (I104= 0))</f>
        <v>16.704999999999998</v>
      </c>
      <c r="K104" s="11"/>
      <c r="L104" s="11"/>
      <c r="M104" s="11"/>
    </row>
    <row r="105" spans="1:13" x14ac:dyDescent="0.25">
      <c r="A105" s="11"/>
      <c r="B105" s="11"/>
      <c r="C105" s="11"/>
      <c r="D105" s="15"/>
      <c r="E105" s="12" t="s">
        <v>109</v>
      </c>
      <c r="F105" s="11">
        <v>8.4</v>
      </c>
      <c r="G105" s="16">
        <v>0</v>
      </c>
      <c r="H105" s="16">
        <v>2.57</v>
      </c>
      <c r="I105" s="16">
        <v>0</v>
      </c>
      <c r="J105" s="13">
        <f>F105*(G105+ (G105= 0))*(H105+ (H105= 0))*(I105+ (I105= 0))</f>
        <v>21.588000000000001</v>
      </c>
      <c r="K105" s="11"/>
      <c r="L105" s="11"/>
      <c r="M105" s="11"/>
    </row>
    <row r="106" spans="1:13" x14ac:dyDescent="0.25">
      <c r="A106" s="11"/>
      <c r="B106" s="11"/>
      <c r="C106" s="11"/>
      <c r="D106" s="15"/>
      <c r="E106" s="11"/>
      <c r="F106" s="11"/>
      <c r="G106" s="11"/>
      <c r="H106" s="11"/>
      <c r="I106" s="11"/>
      <c r="J106" s="17" t="s">
        <v>110</v>
      </c>
      <c r="K106" s="18">
        <f>SUM(J104:J105)</f>
        <v>38.292999999999999</v>
      </c>
      <c r="L106" s="19">
        <v>0</v>
      </c>
      <c r="M106" s="10">
        <f>ROUND(L106*K106,2)</f>
        <v>0</v>
      </c>
    </row>
    <row r="107" spans="1:13" ht="0.95" customHeight="1" x14ac:dyDescent="0.25">
      <c r="A107" s="20"/>
      <c r="B107" s="20"/>
      <c r="C107" s="20"/>
      <c r="D107" s="25"/>
      <c r="E107" s="20"/>
      <c r="F107" s="20"/>
      <c r="G107" s="20"/>
      <c r="H107" s="20"/>
      <c r="I107" s="20"/>
      <c r="J107" s="20"/>
      <c r="K107" s="20"/>
      <c r="L107" s="20"/>
      <c r="M107" s="20"/>
    </row>
    <row r="108" spans="1:13" ht="22.5" x14ac:dyDescent="0.25">
      <c r="A108" s="12" t="s">
        <v>111</v>
      </c>
      <c r="B108" s="12" t="s">
        <v>21</v>
      </c>
      <c r="C108" s="12" t="s">
        <v>34</v>
      </c>
      <c r="D108" s="24" t="s">
        <v>112</v>
      </c>
      <c r="E108" s="11"/>
      <c r="F108" s="11"/>
      <c r="G108" s="11"/>
      <c r="H108" s="11"/>
      <c r="I108" s="11"/>
      <c r="J108" s="11"/>
      <c r="K108" s="13">
        <f>K112</f>
        <v>18.676000000000002</v>
      </c>
      <c r="L108" s="14">
        <f>L112</f>
        <v>0</v>
      </c>
      <c r="M108" s="14">
        <f>M112</f>
        <v>0</v>
      </c>
    </row>
    <row r="109" spans="1:13" ht="409.5" x14ac:dyDescent="0.25">
      <c r="A109" s="11"/>
      <c r="B109" s="11"/>
      <c r="C109" s="11"/>
      <c r="D109" s="15" t="s">
        <v>113</v>
      </c>
      <c r="E109" s="11"/>
      <c r="F109" s="11"/>
      <c r="G109" s="11"/>
      <c r="H109" s="11"/>
      <c r="I109" s="11"/>
      <c r="J109" s="11"/>
      <c r="K109" s="11"/>
      <c r="L109" s="11"/>
      <c r="M109" s="11"/>
    </row>
    <row r="110" spans="1:13" x14ac:dyDescent="0.25">
      <c r="A110" s="11"/>
      <c r="B110" s="11"/>
      <c r="C110" s="11"/>
      <c r="D110" s="15"/>
      <c r="E110" s="12" t="s">
        <v>114</v>
      </c>
      <c r="F110" s="11">
        <v>1</v>
      </c>
      <c r="G110" s="16">
        <v>3.1</v>
      </c>
      <c r="H110" s="16">
        <v>0</v>
      </c>
      <c r="I110" s="16">
        <v>3.22</v>
      </c>
      <c r="J110" s="13">
        <f>F110*(G110+ (G110= 0))*(H110+ (H110= 0))*(I110+ (I110= 0))</f>
        <v>9.9820000000000011</v>
      </c>
      <c r="K110" s="11"/>
      <c r="L110" s="11"/>
      <c r="M110" s="11"/>
    </row>
    <row r="111" spans="1:13" x14ac:dyDescent="0.25">
      <c r="A111" s="11"/>
      <c r="B111" s="11"/>
      <c r="C111" s="11"/>
      <c r="D111" s="15"/>
      <c r="E111" s="12" t="s">
        <v>115</v>
      </c>
      <c r="F111" s="11">
        <v>1</v>
      </c>
      <c r="G111" s="16">
        <v>2.7</v>
      </c>
      <c r="H111" s="16">
        <v>0</v>
      </c>
      <c r="I111" s="16">
        <v>3.22</v>
      </c>
      <c r="J111" s="13">
        <f>F111*(G111+ (G111= 0))*(H111+ (H111= 0))*(I111+ (I111= 0))</f>
        <v>8.6940000000000008</v>
      </c>
      <c r="K111" s="11"/>
      <c r="L111" s="11"/>
      <c r="M111" s="11"/>
    </row>
    <row r="112" spans="1:13" x14ac:dyDescent="0.25">
      <c r="A112" s="11"/>
      <c r="B112" s="11"/>
      <c r="C112" s="11"/>
      <c r="D112" s="15"/>
      <c r="E112" s="11"/>
      <c r="F112" s="11"/>
      <c r="G112" s="11"/>
      <c r="H112" s="11"/>
      <c r="I112" s="11"/>
      <c r="J112" s="17" t="s">
        <v>116</v>
      </c>
      <c r="K112" s="18">
        <f>SUM(J110:J111)</f>
        <v>18.676000000000002</v>
      </c>
      <c r="L112" s="19">
        <v>0</v>
      </c>
      <c r="M112" s="10">
        <f>ROUND(L112*K112,2)</f>
        <v>0</v>
      </c>
    </row>
    <row r="113" spans="1:13" ht="0.95" customHeight="1" x14ac:dyDescent="0.25">
      <c r="A113" s="20"/>
      <c r="B113" s="20"/>
      <c r="C113" s="20"/>
      <c r="D113" s="25"/>
      <c r="E113" s="20"/>
      <c r="F113" s="20"/>
      <c r="G113" s="20"/>
      <c r="H113" s="20"/>
      <c r="I113" s="20"/>
      <c r="J113" s="20"/>
      <c r="K113" s="20"/>
      <c r="L113" s="20"/>
      <c r="M113" s="20"/>
    </row>
    <row r="114" spans="1:13" ht="22.5" x14ac:dyDescent="0.25">
      <c r="A114" s="12" t="s">
        <v>117</v>
      </c>
      <c r="B114" s="12" t="s">
        <v>21</v>
      </c>
      <c r="C114" s="12" t="s">
        <v>34</v>
      </c>
      <c r="D114" s="24" t="s">
        <v>118</v>
      </c>
      <c r="E114" s="11"/>
      <c r="F114" s="11"/>
      <c r="G114" s="11"/>
      <c r="H114" s="11"/>
      <c r="I114" s="11"/>
      <c r="J114" s="11"/>
      <c r="K114" s="13">
        <f>K117</f>
        <v>55</v>
      </c>
      <c r="L114" s="14">
        <f>L117</f>
        <v>0</v>
      </c>
      <c r="M114" s="14">
        <f>M117</f>
        <v>0</v>
      </c>
    </row>
    <row r="115" spans="1:13" ht="247.5" x14ac:dyDescent="0.25">
      <c r="A115" s="11"/>
      <c r="B115" s="11"/>
      <c r="C115" s="11"/>
      <c r="D115" s="15" t="s">
        <v>119</v>
      </c>
      <c r="E115" s="11"/>
      <c r="F115" s="11"/>
      <c r="G115" s="11"/>
      <c r="H115" s="11"/>
      <c r="I115" s="11"/>
      <c r="J115" s="11"/>
      <c r="K115" s="11"/>
      <c r="L115" s="11"/>
      <c r="M115" s="11"/>
    </row>
    <row r="116" spans="1:13" x14ac:dyDescent="0.25">
      <c r="A116" s="11"/>
      <c r="B116" s="11"/>
      <c r="C116" s="11"/>
      <c r="D116" s="15"/>
      <c r="E116" s="12" t="s">
        <v>120</v>
      </c>
      <c r="F116" s="11">
        <v>1</v>
      </c>
      <c r="G116" s="16">
        <v>0</v>
      </c>
      <c r="H116" s="16">
        <v>0</v>
      </c>
      <c r="I116" s="16">
        <v>55</v>
      </c>
      <c r="J116" s="13">
        <f>F116*(G116+ (G116= 0))*(H116+ (H116= 0))*(I116+ (I116= 0))</f>
        <v>55</v>
      </c>
      <c r="K116" s="11"/>
      <c r="L116" s="11"/>
      <c r="M116" s="11"/>
    </row>
    <row r="117" spans="1:13" x14ac:dyDescent="0.25">
      <c r="A117" s="11"/>
      <c r="B117" s="11"/>
      <c r="C117" s="11"/>
      <c r="D117" s="15"/>
      <c r="E117" s="11"/>
      <c r="F117" s="11"/>
      <c r="G117" s="11"/>
      <c r="H117" s="11"/>
      <c r="I117" s="11"/>
      <c r="J117" s="17" t="s">
        <v>121</v>
      </c>
      <c r="K117" s="18">
        <f>SUM(J116:J116)</f>
        <v>55</v>
      </c>
      <c r="L117" s="19">
        <v>0</v>
      </c>
      <c r="M117" s="10">
        <f>ROUND(L117*K117,2)</f>
        <v>0</v>
      </c>
    </row>
    <row r="118" spans="1:13" ht="0.95" customHeight="1" x14ac:dyDescent="0.25">
      <c r="A118" s="20"/>
      <c r="B118" s="20"/>
      <c r="C118" s="20"/>
      <c r="D118" s="25"/>
      <c r="E118" s="20"/>
      <c r="F118" s="20"/>
      <c r="G118" s="20"/>
      <c r="H118" s="20"/>
      <c r="I118" s="20"/>
      <c r="J118" s="20"/>
      <c r="K118" s="20"/>
      <c r="L118" s="20"/>
      <c r="M118" s="20"/>
    </row>
    <row r="119" spans="1:13" x14ac:dyDescent="0.25">
      <c r="A119" s="12" t="s">
        <v>122</v>
      </c>
      <c r="B119" s="12" t="s">
        <v>21</v>
      </c>
      <c r="C119" s="12" t="s">
        <v>34</v>
      </c>
      <c r="D119" s="24" t="s">
        <v>123</v>
      </c>
      <c r="E119" s="11"/>
      <c r="F119" s="11"/>
      <c r="G119" s="11"/>
      <c r="H119" s="11"/>
      <c r="I119" s="11"/>
      <c r="J119" s="11"/>
      <c r="K119" s="13">
        <f>K128</f>
        <v>74.25</v>
      </c>
      <c r="L119" s="14">
        <f>L128</f>
        <v>0</v>
      </c>
      <c r="M119" s="14">
        <f>M128</f>
        <v>0</v>
      </c>
    </row>
    <row r="120" spans="1:13" ht="157.5" x14ac:dyDescent="0.25">
      <c r="A120" s="11"/>
      <c r="B120" s="11"/>
      <c r="C120" s="11"/>
      <c r="D120" s="15" t="s">
        <v>124</v>
      </c>
      <c r="E120" s="11"/>
      <c r="F120" s="11"/>
      <c r="G120" s="11"/>
      <c r="H120" s="11"/>
      <c r="I120" s="11"/>
      <c r="J120" s="11"/>
      <c r="K120" s="11"/>
      <c r="L120" s="11"/>
      <c r="M120" s="11"/>
    </row>
    <row r="121" spans="1:13" x14ac:dyDescent="0.25">
      <c r="A121" s="11"/>
      <c r="B121" s="11"/>
      <c r="C121" s="11"/>
      <c r="D121" s="15"/>
      <c r="E121" s="12" t="s">
        <v>125</v>
      </c>
      <c r="F121" s="11">
        <v>12</v>
      </c>
      <c r="G121" s="16">
        <v>0</v>
      </c>
      <c r="H121" s="16">
        <v>0</v>
      </c>
      <c r="I121" s="16">
        <v>0</v>
      </c>
      <c r="J121" s="13">
        <f>F121*(G121+ (G121= 0))*(H121+ (H121= 0))*(I121+ (I121= 0))</f>
        <v>12</v>
      </c>
      <c r="K121" s="11"/>
      <c r="L121" s="11"/>
      <c r="M121" s="11"/>
    </row>
    <row r="122" spans="1:13" x14ac:dyDescent="0.25">
      <c r="A122" s="11"/>
      <c r="B122" s="11"/>
      <c r="C122" s="11"/>
      <c r="D122" s="15"/>
      <c r="E122" s="12" t="s">
        <v>126</v>
      </c>
      <c r="F122" s="11">
        <v>6.2</v>
      </c>
      <c r="G122" s="16">
        <v>0</v>
      </c>
      <c r="H122" s="16">
        <v>0</v>
      </c>
      <c r="I122" s="16">
        <v>0</v>
      </c>
      <c r="J122" s="13">
        <f>F122*(G122+ (G122= 0))*(H122+ (H122= 0))*(I122+ (I122= 0))</f>
        <v>6.2</v>
      </c>
      <c r="K122" s="11"/>
      <c r="L122" s="11"/>
      <c r="M122" s="11"/>
    </row>
    <row r="123" spans="1:13" x14ac:dyDescent="0.25">
      <c r="A123" s="11"/>
      <c r="B123" s="11"/>
      <c r="C123" s="11"/>
      <c r="D123" s="15"/>
      <c r="E123" s="12" t="s">
        <v>127</v>
      </c>
      <c r="F123" s="11">
        <v>10.8</v>
      </c>
      <c r="G123" s="16">
        <v>0</v>
      </c>
      <c r="H123" s="16">
        <v>0</v>
      </c>
      <c r="I123" s="16">
        <v>0</v>
      </c>
      <c r="J123" s="13">
        <f>F123*(G123+ (G123= 0))*(H123+ (H123= 0))*(I123+ (I123= 0))</f>
        <v>10.8</v>
      </c>
      <c r="K123" s="11"/>
      <c r="L123" s="11"/>
      <c r="M123" s="11"/>
    </row>
    <row r="124" spans="1:13" x14ac:dyDescent="0.25">
      <c r="A124" s="11"/>
      <c r="B124" s="11"/>
      <c r="C124" s="11"/>
      <c r="D124" s="15"/>
      <c r="E124" s="12" t="s">
        <v>128</v>
      </c>
      <c r="F124" s="11">
        <v>20.350000000000001</v>
      </c>
      <c r="G124" s="16">
        <v>0</v>
      </c>
      <c r="H124" s="16">
        <v>0</v>
      </c>
      <c r="I124" s="16">
        <v>0</v>
      </c>
      <c r="J124" s="13">
        <f>F124*(G124+ (G124= 0))*(H124+ (H124= 0))*(I124+ (I124= 0))</f>
        <v>20.350000000000001</v>
      </c>
      <c r="K124" s="11"/>
      <c r="L124" s="11"/>
      <c r="M124" s="11"/>
    </row>
    <row r="125" spans="1:13" x14ac:dyDescent="0.25">
      <c r="A125" s="11"/>
      <c r="B125" s="11"/>
      <c r="C125" s="11"/>
      <c r="D125" s="15"/>
      <c r="E125" s="12" t="s">
        <v>129</v>
      </c>
      <c r="F125" s="11">
        <v>19.95</v>
      </c>
      <c r="G125" s="16">
        <v>0</v>
      </c>
      <c r="H125" s="16">
        <v>0</v>
      </c>
      <c r="I125" s="16">
        <v>0</v>
      </c>
      <c r="J125" s="13">
        <f>F125*(G125+ (G125= 0))*(H125+ (H125= 0))*(I125+ (I125= 0))</f>
        <v>19.95</v>
      </c>
      <c r="K125" s="11"/>
      <c r="L125" s="11"/>
      <c r="M125" s="11"/>
    </row>
    <row r="126" spans="1:13" x14ac:dyDescent="0.25">
      <c r="A126" s="11"/>
      <c r="B126" s="11"/>
      <c r="C126" s="11"/>
      <c r="D126" s="15"/>
      <c r="E126" s="12" t="s">
        <v>130</v>
      </c>
      <c r="F126" s="11">
        <v>2.4500000000000002</v>
      </c>
      <c r="G126" s="16">
        <v>0</v>
      </c>
      <c r="H126" s="16">
        <v>0</v>
      </c>
      <c r="I126" s="16">
        <v>0</v>
      </c>
      <c r="J126" s="13">
        <f>F126*(G126+ (G126= 0))*(H126+ (H126= 0))*(I126+ (I126= 0))</f>
        <v>2.4500000000000002</v>
      </c>
      <c r="K126" s="11"/>
      <c r="L126" s="11"/>
      <c r="M126" s="11"/>
    </row>
    <row r="127" spans="1:13" x14ac:dyDescent="0.25">
      <c r="A127" s="11"/>
      <c r="B127" s="11"/>
      <c r="C127" s="11"/>
      <c r="D127" s="15"/>
      <c r="E127" s="12" t="s">
        <v>131</v>
      </c>
      <c r="F127" s="11">
        <v>2.5</v>
      </c>
      <c r="G127" s="16">
        <v>0</v>
      </c>
      <c r="H127" s="16">
        <v>0</v>
      </c>
      <c r="I127" s="16">
        <v>0</v>
      </c>
      <c r="J127" s="13">
        <f>F127*(G127+ (G127= 0))*(H127+ (H127= 0))*(I127+ (I127= 0))</f>
        <v>2.5</v>
      </c>
      <c r="K127" s="11"/>
      <c r="L127" s="11"/>
      <c r="M127" s="11"/>
    </row>
    <row r="128" spans="1:13" x14ac:dyDescent="0.25">
      <c r="A128" s="11"/>
      <c r="B128" s="11"/>
      <c r="C128" s="11"/>
      <c r="D128" s="15"/>
      <c r="E128" s="11"/>
      <c r="F128" s="11"/>
      <c r="G128" s="11"/>
      <c r="H128" s="11"/>
      <c r="I128" s="11"/>
      <c r="J128" s="17" t="s">
        <v>132</v>
      </c>
      <c r="K128" s="18">
        <f>SUM(J121:J127)</f>
        <v>74.25</v>
      </c>
      <c r="L128" s="19">
        <v>0</v>
      </c>
      <c r="M128" s="10">
        <f>ROUND(L128*K128,2)</f>
        <v>0</v>
      </c>
    </row>
    <row r="129" spans="1:13" ht="0.95" customHeight="1" x14ac:dyDescent="0.25">
      <c r="A129" s="20"/>
      <c r="B129" s="20"/>
      <c r="C129" s="20"/>
      <c r="D129" s="25"/>
      <c r="E129" s="20"/>
      <c r="F129" s="20"/>
      <c r="G129" s="20"/>
      <c r="H129" s="20"/>
      <c r="I129" s="20"/>
      <c r="J129" s="20"/>
      <c r="K129" s="20"/>
      <c r="L129" s="20"/>
      <c r="M129" s="20"/>
    </row>
    <row r="130" spans="1:13" ht="22.5" x14ac:dyDescent="0.25">
      <c r="A130" s="12" t="s">
        <v>133</v>
      </c>
      <c r="B130" s="12" t="s">
        <v>21</v>
      </c>
      <c r="C130" s="12" t="s">
        <v>22</v>
      </c>
      <c r="D130" s="24" t="s">
        <v>134</v>
      </c>
      <c r="E130" s="11"/>
      <c r="F130" s="11"/>
      <c r="G130" s="11"/>
      <c r="H130" s="11"/>
      <c r="I130" s="11"/>
      <c r="J130" s="11"/>
      <c r="K130" s="13">
        <f>K133</f>
        <v>1</v>
      </c>
      <c r="L130" s="14">
        <f>L133</f>
        <v>0</v>
      </c>
      <c r="M130" s="14">
        <f>M133</f>
        <v>0</v>
      </c>
    </row>
    <row r="131" spans="1:13" ht="202.5" x14ac:dyDescent="0.25">
      <c r="A131" s="11"/>
      <c r="B131" s="11"/>
      <c r="C131" s="11"/>
      <c r="D131" s="15" t="s">
        <v>135</v>
      </c>
      <c r="E131" s="11"/>
      <c r="F131" s="11"/>
      <c r="G131" s="11"/>
      <c r="H131" s="11"/>
      <c r="I131" s="11"/>
      <c r="J131" s="11"/>
      <c r="K131" s="11"/>
      <c r="L131" s="11"/>
      <c r="M131" s="11"/>
    </row>
    <row r="132" spans="1:13" x14ac:dyDescent="0.25">
      <c r="A132" s="11"/>
      <c r="B132" s="11"/>
      <c r="C132" s="11"/>
      <c r="D132" s="15"/>
      <c r="E132" s="12" t="s">
        <v>18</v>
      </c>
      <c r="F132" s="11">
        <v>1</v>
      </c>
      <c r="G132" s="16">
        <v>0</v>
      </c>
      <c r="H132" s="16">
        <v>0</v>
      </c>
      <c r="I132" s="16">
        <v>0</v>
      </c>
      <c r="J132" s="13">
        <f>F132*(G132+ (G132= 0))*(H132+ (H132= 0))*(I132+ (I132= 0))</f>
        <v>1</v>
      </c>
      <c r="K132" s="11"/>
      <c r="L132" s="11"/>
      <c r="M132" s="11"/>
    </row>
    <row r="133" spans="1:13" x14ac:dyDescent="0.25">
      <c r="A133" s="11"/>
      <c r="B133" s="11"/>
      <c r="C133" s="11"/>
      <c r="D133" s="15"/>
      <c r="E133" s="11"/>
      <c r="F133" s="11"/>
      <c r="G133" s="11"/>
      <c r="H133" s="11"/>
      <c r="I133" s="11"/>
      <c r="J133" s="17" t="s">
        <v>136</v>
      </c>
      <c r="K133" s="18">
        <f>SUM(J132:J132)</f>
        <v>1</v>
      </c>
      <c r="L133" s="19">
        <v>0</v>
      </c>
      <c r="M133" s="10">
        <f>ROUND(L133*K133,2)</f>
        <v>0</v>
      </c>
    </row>
    <row r="134" spans="1:13" ht="0.95" customHeight="1" x14ac:dyDescent="0.25">
      <c r="A134" s="20"/>
      <c r="B134" s="20"/>
      <c r="C134" s="20"/>
      <c r="D134" s="25"/>
      <c r="E134" s="20"/>
      <c r="F134" s="20"/>
      <c r="G134" s="20"/>
      <c r="H134" s="20"/>
      <c r="I134" s="20"/>
      <c r="J134" s="20"/>
      <c r="K134" s="20"/>
      <c r="L134" s="20"/>
      <c r="M134" s="20"/>
    </row>
    <row r="135" spans="1:13" x14ac:dyDescent="0.25">
      <c r="A135" s="12" t="s">
        <v>137</v>
      </c>
      <c r="B135" s="12" t="s">
        <v>21</v>
      </c>
      <c r="C135" s="12" t="s">
        <v>22</v>
      </c>
      <c r="D135" s="24" t="s">
        <v>138</v>
      </c>
      <c r="E135" s="11"/>
      <c r="F135" s="11"/>
      <c r="G135" s="11"/>
      <c r="H135" s="11"/>
      <c r="I135" s="11"/>
      <c r="J135" s="11"/>
      <c r="K135" s="13">
        <f>K138</f>
        <v>1</v>
      </c>
      <c r="L135" s="14">
        <f>L138</f>
        <v>0</v>
      </c>
      <c r="M135" s="14">
        <f>M138</f>
        <v>0</v>
      </c>
    </row>
    <row r="136" spans="1:13" ht="101.25" x14ac:dyDescent="0.25">
      <c r="A136" s="11"/>
      <c r="B136" s="11"/>
      <c r="C136" s="11"/>
      <c r="D136" s="15" t="s">
        <v>139</v>
      </c>
      <c r="E136" s="11"/>
      <c r="F136" s="11"/>
      <c r="G136" s="11"/>
      <c r="H136" s="11"/>
      <c r="I136" s="11"/>
      <c r="J136" s="11"/>
      <c r="K136" s="11"/>
      <c r="L136" s="11"/>
      <c r="M136" s="11"/>
    </row>
    <row r="137" spans="1:13" x14ac:dyDescent="0.25">
      <c r="A137" s="11"/>
      <c r="B137" s="11"/>
      <c r="C137" s="11"/>
      <c r="D137" s="15"/>
      <c r="E137" s="12" t="s">
        <v>18</v>
      </c>
      <c r="F137" s="11">
        <v>1</v>
      </c>
      <c r="G137" s="16">
        <v>0</v>
      </c>
      <c r="H137" s="16">
        <v>0</v>
      </c>
      <c r="I137" s="16">
        <v>0</v>
      </c>
      <c r="J137" s="13">
        <f>F137*(G137+ (G137= 0))*(H137+ (H137= 0))*(I137+ (I137= 0))</f>
        <v>1</v>
      </c>
      <c r="K137" s="11"/>
      <c r="L137" s="11"/>
      <c r="M137" s="11"/>
    </row>
    <row r="138" spans="1:13" x14ac:dyDescent="0.25">
      <c r="A138" s="11"/>
      <c r="B138" s="11"/>
      <c r="C138" s="11"/>
      <c r="D138" s="15"/>
      <c r="E138" s="11"/>
      <c r="F138" s="11"/>
      <c r="G138" s="11"/>
      <c r="H138" s="11"/>
      <c r="I138" s="11"/>
      <c r="J138" s="17" t="s">
        <v>140</v>
      </c>
      <c r="K138" s="18">
        <f>SUM(J137:J137)</f>
        <v>1</v>
      </c>
      <c r="L138" s="19">
        <v>0</v>
      </c>
      <c r="M138" s="10">
        <f>ROUND(L138*K138,2)</f>
        <v>0</v>
      </c>
    </row>
    <row r="139" spans="1:13" ht="0.95" customHeight="1" x14ac:dyDescent="0.25">
      <c r="A139" s="20"/>
      <c r="B139" s="20"/>
      <c r="C139" s="20"/>
      <c r="D139" s="25"/>
      <c r="E139" s="20"/>
      <c r="F139" s="20"/>
      <c r="G139" s="20"/>
      <c r="H139" s="20"/>
      <c r="I139" s="20"/>
      <c r="J139" s="20"/>
      <c r="K139" s="20"/>
      <c r="L139" s="20"/>
      <c r="M139" s="20"/>
    </row>
    <row r="140" spans="1:13" x14ac:dyDescent="0.25">
      <c r="A140" s="12" t="s">
        <v>141</v>
      </c>
      <c r="B140" s="12" t="s">
        <v>21</v>
      </c>
      <c r="C140" s="12" t="s">
        <v>22</v>
      </c>
      <c r="D140" s="24" t="s">
        <v>142</v>
      </c>
      <c r="E140" s="11"/>
      <c r="F140" s="11"/>
      <c r="G140" s="11"/>
      <c r="H140" s="11"/>
      <c r="I140" s="11"/>
      <c r="J140" s="11"/>
      <c r="K140" s="13">
        <f>K143</f>
        <v>1</v>
      </c>
      <c r="L140" s="14">
        <f>L143</f>
        <v>0</v>
      </c>
      <c r="M140" s="14">
        <f>M143</f>
        <v>0</v>
      </c>
    </row>
    <row r="141" spans="1:13" ht="168.75" x14ac:dyDescent="0.25">
      <c r="A141" s="11"/>
      <c r="B141" s="11"/>
      <c r="C141" s="11"/>
      <c r="D141" s="15" t="s">
        <v>143</v>
      </c>
      <c r="E141" s="11"/>
      <c r="F141" s="11"/>
      <c r="G141" s="11"/>
      <c r="H141" s="11"/>
      <c r="I141" s="11"/>
      <c r="J141" s="11"/>
      <c r="K141" s="11"/>
      <c r="L141" s="11"/>
      <c r="M141" s="11"/>
    </row>
    <row r="142" spans="1:13" x14ac:dyDescent="0.25">
      <c r="A142" s="11"/>
      <c r="B142" s="11"/>
      <c r="C142" s="11"/>
      <c r="D142" s="15"/>
      <c r="E142" s="12" t="s">
        <v>120</v>
      </c>
      <c r="F142" s="11">
        <v>1</v>
      </c>
      <c r="G142" s="16">
        <v>0</v>
      </c>
      <c r="H142" s="16">
        <v>0</v>
      </c>
      <c r="I142" s="16">
        <v>0</v>
      </c>
      <c r="J142" s="13">
        <f>F142*(G142+ (G142= 0))*(H142+ (H142= 0))*(I142+ (I142= 0))</f>
        <v>1</v>
      </c>
      <c r="K142" s="11"/>
      <c r="L142" s="11"/>
      <c r="M142" s="11"/>
    </row>
    <row r="143" spans="1:13" x14ac:dyDescent="0.25">
      <c r="A143" s="11"/>
      <c r="B143" s="11"/>
      <c r="C143" s="11"/>
      <c r="D143" s="15"/>
      <c r="E143" s="11"/>
      <c r="F143" s="11"/>
      <c r="G143" s="11"/>
      <c r="H143" s="11"/>
      <c r="I143" s="11"/>
      <c r="J143" s="17" t="s">
        <v>144</v>
      </c>
      <c r="K143" s="18">
        <f>SUM(J142:J142)</f>
        <v>1</v>
      </c>
      <c r="L143" s="19">
        <v>0</v>
      </c>
      <c r="M143" s="10">
        <f>ROUND(L143*K143,2)</f>
        <v>0</v>
      </c>
    </row>
    <row r="144" spans="1:13" ht="0.95" customHeight="1" x14ac:dyDescent="0.25">
      <c r="A144" s="20"/>
      <c r="B144" s="20"/>
      <c r="C144" s="20"/>
      <c r="D144" s="25"/>
      <c r="E144" s="20"/>
      <c r="F144" s="20"/>
      <c r="G144" s="20"/>
      <c r="H144" s="20"/>
      <c r="I144" s="20"/>
      <c r="J144" s="20"/>
      <c r="K144" s="20"/>
      <c r="L144" s="20"/>
      <c r="M144" s="20"/>
    </row>
    <row r="145" spans="1:13" x14ac:dyDescent="0.25">
      <c r="A145" s="12" t="s">
        <v>145</v>
      </c>
      <c r="B145" s="12" t="s">
        <v>21</v>
      </c>
      <c r="C145" s="12" t="s">
        <v>22</v>
      </c>
      <c r="D145" s="24" t="s">
        <v>146</v>
      </c>
      <c r="E145" s="11"/>
      <c r="F145" s="11"/>
      <c r="G145" s="11"/>
      <c r="H145" s="11"/>
      <c r="I145" s="11"/>
      <c r="J145" s="11"/>
      <c r="K145" s="13">
        <f>K148</f>
        <v>1</v>
      </c>
      <c r="L145" s="14">
        <f>L148</f>
        <v>0</v>
      </c>
      <c r="M145" s="14">
        <f>M148</f>
        <v>0</v>
      </c>
    </row>
    <row r="146" spans="1:13" ht="22.5" x14ac:dyDescent="0.25">
      <c r="A146" s="11"/>
      <c r="B146" s="11"/>
      <c r="C146" s="11"/>
      <c r="D146" s="15" t="s">
        <v>147</v>
      </c>
      <c r="E146" s="11"/>
      <c r="F146" s="11"/>
      <c r="G146" s="11"/>
      <c r="H146" s="11"/>
      <c r="I146" s="11"/>
      <c r="J146" s="11"/>
      <c r="K146" s="11"/>
      <c r="L146" s="11"/>
      <c r="M146" s="11"/>
    </row>
    <row r="147" spans="1:13" x14ac:dyDescent="0.25">
      <c r="A147" s="11"/>
      <c r="B147" s="11"/>
      <c r="C147" s="11"/>
      <c r="D147" s="15"/>
      <c r="E147" s="12" t="s">
        <v>18</v>
      </c>
      <c r="F147" s="11">
        <v>1</v>
      </c>
      <c r="G147" s="16">
        <v>0</v>
      </c>
      <c r="H147" s="16">
        <v>0</v>
      </c>
      <c r="I147" s="16">
        <v>0</v>
      </c>
      <c r="J147" s="13">
        <f>F147*(G147+ (G147= 0))*(H147+ (H147= 0))*(I147+ (I147= 0))</f>
        <v>1</v>
      </c>
      <c r="K147" s="11"/>
      <c r="L147" s="11"/>
      <c r="M147" s="11"/>
    </row>
    <row r="148" spans="1:13" x14ac:dyDescent="0.25">
      <c r="A148" s="11"/>
      <c r="B148" s="11"/>
      <c r="C148" s="11"/>
      <c r="D148" s="15"/>
      <c r="E148" s="11"/>
      <c r="F148" s="11"/>
      <c r="G148" s="11"/>
      <c r="H148" s="11"/>
      <c r="I148" s="11"/>
      <c r="J148" s="17" t="s">
        <v>148</v>
      </c>
      <c r="K148" s="18">
        <f>SUM(J147:J147)</f>
        <v>1</v>
      </c>
      <c r="L148" s="19">
        <v>0</v>
      </c>
      <c r="M148" s="10">
        <f>ROUND(L148*K148,2)</f>
        <v>0</v>
      </c>
    </row>
    <row r="149" spans="1:13" ht="0.95" customHeight="1" x14ac:dyDescent="0.25">
      <c r="A149" s="20"/>
      <c r="B149" s="20"/>
      <c r="C149" s="20"/>
      <c r="D149" s="25"/>
      <c r="E149" s="20"/>
      <c r="F149" s="20"/>
      <c r="G149" s="20"/>
      <c r="H149" s="20"/>
      <c r="I149" s="20"/>
      <c r="J149" s="20"/>
      <c r="K149" s="20"/>
      <c r="L149" s="20"/>
      <c r="M149" s="20"/>
    </row>
    <row r="150" spans="1:13" x14ac:dyDescent="0.25">
      <c r="A150" s="12" t="s">
        <v>149</v>
      </c>
      <c r="B150" s="12" t="s">
        <v>21</v>
      </c>
      <c r="C150" s="12" t="s">
        <v>34</v>
      </c>
      <c r="D150" s="24" t="s">
        <v>150</v>
      </c>
      <c r="E150" s="11"/>
      <c r="F150" s="11"/>
      <c r="G150" s="11"/>
      <c r="H150" s="11"/>
      <c r="I150" s="11"/>
      <c r="J150" s="11"/>
      <c r="K150" s="13">
        <f>K153</f>
        <v>70</v>
      </c>
      <c r="L150" s="14">
        <f>L153</f>
        <v>0</v>
      </c>
      <c r="M150" s="14">
        <f>M153</f>
        <v>0</v>
      </c>
    </row>
    <row r="151" spans="1:13" ht="202.5" x14ac:dyDescent="0.25">
      <c r="A151" s="11"/>
      <c r="B151" s="11"/>
      <c r="C151" s="11"/>
      <c r="D151" s="15" t="s">
        <v>151</v>
      </c>
      <c r="E151" s="11"/>
      <c r="F151" s="11"/>
      <c r="G151" s="11"/>
      <c r="H151" s="11"/>
      <c r="I151" s="11"/>
      <c r="J151" s="11"/>
      <c r="K151" s="11"/>
      <c r="L151" s="11"/>
      <c r="M151" s="11"/>
    </row>
    <row r="152" spans="1:13" x14ac:dyDescent="0.25">
      <c r="A152" s="11"/>
      <c r="B152" s="11"/>
      <c r="C152" s="11"/>
      <c r="D152" s="15"/>
      <c r="E152" s="12" t="s">
        <v>152</v>
      </c>
      <c r="F152" s="11">
        <v>70</v>
      </c>
      <c r="G152" s="16">
        <v>0</v>
      </c>
      <c r="H152" s="16">
        <v>0</v>
      </c>
      <c r="I152" s="16">
        <v>0</v>
      </c>
      <c r="J152" s="13">
        <f>F152*(G152+ (G152= 0))*(H152+ (H152= 0))*(I152+ (I152= 0))</f>
        <v>70</v>
      </c>
      <c r="K152" s="11"/>
      <c r="L152" s="11"/>
      <c r="M152" s="11"/>
    </row>
    <row r="153" spans="1:13" x14ac:dyDescent="0.25">
      <c r="A153" s="11"/>
      <c r="B153" s="11"/>
      <c r="C153" s="11"/>
      <c r="D153" s="15"/>
      <c r="E153" s="11"/>
      <c r="F153" s="11"/>
      <c r="G153" s="11"/>
      <c r="H153" s="11"/>
      <c r="I153" s="11"/>
      <c r="J153" s="17" t="s">
        <v>153</v>
      </c>
      <c r="K153" s="18">
        <f>SUM(J152:J152)</f>
        <v>70</v>
      </c>
      <c r="L153" s="19">
        <v>0</v>
      </c>
      <c r="M153" s="10">
        <f>ROUND(L153*K153,2)</f>
        <v>0</v>
      </c>
    </row>
    <row r="154" spans="1:13" ht="0.95" customHeight="1" x14ac:dyDescent="0.25">
      <c r="A154" s="20"/>
      <c r="B154" s="20"/>
      <c r="C154" s="20"/>
      <c r="D154" s="25"/>
      <c r="E154" s="20"/>
      <c r="F154" s="20"/>
      <c r="G154" s="20"/>
      <c r="H154" s="20"/>
      <c r="I154" s="20"/>
      <c r="J154" s="20"/>
      <c r="K154" s="20"/>
      <c r="L154" s="20"/>
      <c r="M154" s="20"/>
    </row>
    <row r="155" spans="1:13" x14ac:dyDescent="0.25">
      <c r="A155" s="11"/>
      <c r="B155" s="11"/>
      <c r="C155" s="11"/>
      <c r="D155" s="15"/>
      <c r="E155" s="11"/>
      <c r="F155" s="11"/>
      <c r="G155" s="11"/>
      <c r="H155" s="11"/>
      <c r="I155" s="11"/>
      <c r="J155" s="17" t="s">
        <v>154</v>
      </c>
      <c r="K155" s="21">
        <v>1</v>
      </c>
      <c r="L155" s="10">
        <f>M86+M92+M100+M106+M112+M117+M128+M133+M138+M143+M148+M153</f>
        <v>0</v>
      </c>
      <c r="M155" s="10">
        <f>ROUND(L155*K155,2)</f>
        <v>0</v>
      </c>
    </row>
    <row r="156" spans="1:13" ht="0.95" customHeight="1" x14ac:dyDescent="0.25">
      <c r="A156" s="20"/>
      <c r="B156" s="20"/>
      <c r="C156" s="20"/>
      <c r="D156" s="25"/>
      <c r="E156" s="20"/>
      <c r="F156" s="20"/>
      <c r="G156" s="20"/>
      <c r="H156" s="20"/>
      <c r="I156" s="20"/>
      <c r="J156" s="20"/>
      <c r="K156" s="20"/>
      <c r="L156" s="20"/>
      <c r="M156" s="20"/>
    </row>
    <row r="157" spans="1:13" x14ac:dyDescent="0.25">
      <c r="A157" s="7" t="s">
        <v>155</v>
      </c>
      <c r="B157" s="7" t="s">
        <v>17</v>
      </c>
      <c r="C157" s="7" t="s">
        <v>18</v>
      </c>
      <c r="D157" s="23" t="s">
        <v>156</v>
      </c>
      <c r="E157" s="8"/>
      <c r="F157" s="8"/>
      <c r="G157" s="8"/>
      <c r="H157" s="8"/>
      <c r="I157" s="8"/>
      <c r="J157" s="8"/>
      <c r="K157" s="9">
        <f>K188</f>
        <v>1</v>
      </c>
      <c r="L157" s="10">
        <f>L188</f>
        <v>0</v>
      </c>
      <c r="M157" s="10">
        <f>M188</f>
        <v>0</v>
      </c>
    </row>
    <row r="158" spans="1:13" x14ac:dyDescent="0.25">
      <c r="A158" s="11"/>
      <c r="B158" s="11"/>
      <c r="C158" s="11"/>
      <c r="D158" s="15"/>
      <c r="E158" s="11"/>
      <c r="F158" s="11"/>
      <c r="G158" s="11"/>
      <c r="H158" s="11"/>
      <c r="I158" s="11"/>
      <c r="J158" s="11"/>
      <c r="K158" s="11"/>
      <c r="L158" s="11"/>
      <c r="M158" s="11"/>
    </row>
    <row r="159" spans="1:13" ht="22.5" x14ac:dyDescent="0.25">
      <c r="A159" s="12" t="s">
        <v>157</v>
      </c>
      <c r="B159" s="12" t="s">
        <v>21</v>
      </c>
      <c r="C159" s="12" t="s">
        <v>34</v>
      </c>
      <c r="D159" s="24" t="s">
        <v>158</v>
      </c>
      <c r="E159" s="11"/>
      <c r="F159" s="11"/>
      <c r="G159" s="11"/>
      <c r="H159" s="11"/>
      <c r="I159" s="11"/>
      <c r="J159" s="11"/>
      <c r="K159" s="13">
        <f>K162</f>
        <v>55</v>
      </c>
      <c r="L159" s="14">
        <f>L162</f>
        <v>0</v>
      </c>
      <c r="M159" s="14">
        <f>M162</f>
        <v>0</v>
      </c>
    </row>
    <row r="160" spans="1:13" ht="225" x14ac:dyDescent="0.25">
      <c r="A160" s="11"/>
      <c r="B160" s="11"/>
      <c r="C160" s="11"/>
      <c r="D160" s="15" t="s">
        <v>159</v>
      </c>
      <c r="E160" s="11"/>
      <c r="F160" s="11"/>
      <c r="G160" s="11"/>
      <c r="H160" s="11"/>
      <c r="I160" s="11"/>
      <c r="J160" s="11"/>
      <c r="K160" s="11"/>
      <c r="L160" s="11"/>
      <c r="M160" s="11"/>
    </row>
    <row r="161" spans="1:13" x14ac:dyDescent="0.25">
      <c r="A161" s="11"/>
      <c r="B161" s="11"/>
      <c r="C161" s="11"/>
      <c r="D161" s="15"/>
      <c r="E161" s="12" t="s">
        <v>120</v>
      </c>
      <c r="F161" s="11">
        <v>1</v>
      </c>
      <c r="G161" s="16">
        <v>0</v>
      </c>
      <c r="H161" s="16">
        <v>0</v>
      </c>
      <c r="I161" s="16">
        <v>55</v>
      </c>
      <c r="J161" s="13">
        <f>F161*(G161+ (G161= 0))*(H161+ (H161= 0))*(I161+ (I161= 0))</f>
        <v>55</v>
      </c>
      <c r="K161" s="11"/>
      <c r="L161" s="11"/>
      <c r="M161" s="11"/>
    </row>
    <row r="162" spans="1:13" x14ac:dyDescent="0.25">
      <c r="A162" s="11"/>
      <c r="B162" s="11"/>
      <c r="C162" s="11"/>
      <c r="D162" s="15"/>
      <c r="E162" s="11"/>
      <c r="F162" s="11"/>
      <c r="G162" s="11"/>
      <c r="H162" s="11"/>
      <c r="I162" s="11"/>
      <c r="J162" s="17" t="s">
        <v>160</v>
      </c>
      <c r="K162" s="18">
        <f>SUM(J161:J161)</f>
        <v>55</v>
      </c>
      <c r="L162" s="19">
        <v>0</v>
      </c>
      <c r="M162" s="10">
        <f>ROUND(L162*K162,2)</f>
        <v>0</v>
      </c>
    </row>
    <row r="163" spans="1:13" ht="0.95" customHeight="1" x14ac:dyDescent="0.25">
      <c r="A163" s="20"/>
      <c r="B163" s="20"/>
      <c r="C163" s="20"/>
      <c r="D163" s="25"/>
      <c r="E163" s="20"/>
      <c r="F163" s="20"/>
      <c r="G163" s="20"/>
      <c r="H163" s="20"/>
      <c r="I163" s="20"/>
      <c r="J163" s="20"/>
      <c r="K163" s="20"/>
      <c r="L163" s="20"/>
      <c r="M163" s="20"/>
    </row>
    <row r="164" spans="1:13" ht="22.5" x14ac:dyDescent="0.25">
      <c r="A164" s="12" t="s">
        <v>161</v>
      </c>
      <c r="B164" s="12" t="s">
        <v>21</v>
      </c>
      <c r="C164" s="12" t="s">
        <v>34</v>
      </c>
      <c r="D164" s="24" t="s">
        <v>162</v>
      </c>
      <c r="E164" s="11"/>
      <c r="F164" s="11"/>
      <c r="G164" s="11"/>
      <c r="H164" s="11"/>
      <c r="I164" s="11"/>
      <c r="J164" s="11"/>
      <c r="K164" s="13">
        <f>K181</f>
        <v>245.45999999999998</v>
      </c>
      <c r="L164" s="14">
        <f>L181</f>
        <v>0</v>
      </c>
      <c r="M164" s="14">
        <f>M181</f>
        <v>0</v>
      </c>
    </row>
    <row r="165" spans="1:13" ht="247.5" x14ac:dyDescent="0.25">
      <c r="A165" s="11"/>
      <c r="B165" s="11"/>
      <c r="C165" s="11"/>
      <c r="D165" s="15" t="s">
        <v>163</v>
      </c>
      <c r="E165" s="11"/>
      <c r="F165" s="11"/>
      <c r="G165" s="11"/>
      <c r="H165" s="11"/>
      <c r="I165" s="11"/>
      <c r="J165" s="11"/>
      <c r="K165" s="11"/>
      <c r="L165" s="11"/>
      <c r="M165" s="11"/>
    </row>
    <row r="166" spans="1:13" x14ac:dyDescent="0.25">
      <c r="A166" s="11"/>
      <c r="B166" s="11"/>
      <c r="C166" s="11"/>
      <c r="D166" s="15"/>
      <c r="E166" s="12" t="s">
        <v>152</v>
      </c>
      <c r="F166" s="11">
        <v>1</v>
      </c>
      <c r="G166" s="16">
        <v>60.2</v>
      </c>
      <c r="H166" s="16">
        <v>0</v>
      </c>
      <c r="I166" s="16">
        <v>2.7</v>
      </c>
      <c r="J166" s="13">
        <f>F166*(G166+ (G166= 0))*(H166+ (H166= 0))*(I166+ (I166= 0))</f>
        <v>162.54000000000002</v>
      </c>
      <c r="K166" s="11"/>
      <c r="L166" s="11"/>
      <c r="M166" s="11"/>
    </row>
    <row r="167" spans="1:13" x14ac:dyDescent="0.25">
      <c r="A167" s="11"/>
      <c r="B167" s="11"/>
      <c r="C167" s="11"/>
      <c r="D167" s="15"/>
      <c r="E167" s="12" t="s">
        <v>125</v>
      </c>
      <c r="F167" s="11">
        <v>1</v>
      </c>
      <c r="G167" s="16">
        <v>23.8</v>
      </c>
      <c r="H167" s="16">
        <v>0</v>
      </c>
      <c r="I167" s="16">
        <v>1.2</v>
      </c>
      <c r="J167" s="13">
        <f>F167*(G167+ (G167= 0))*(H167+ (H167= 0))*(I167+ (I167= 0))</f>
        <v>28.56</v>
      </c>
      <c r="K167" s="11"/>
      <c r="L167" s="11"/>
      <c r="M167" s="11"/>
    </row>
    <row r="168" spans="1:13" x14ac:dyDescent="0.25">
      <c r="A168" s="11"/>
      <c r="B168" s="11"/>
      <c r="C168" s="11"/>
      <c r="D168" s="15"/>
      <c r="E168" s="12" t="s">
        <v>164</v>
      </c>
      <c r="F168" s="11">
        <v>-8</v>
      </c>
      <c r="G168" s="16">
        <v>1.08</v>
      </c>
      <c r="H168" s="16">
        <v>0</v>
      </c>
      <c r="I168" s="16">
        <v>0</v>
      </c>
      <c r="J168" s="13">
        <f>F168*(G168+ (G168= 0))*(H168+ (H168= 0))*(I168+ (I168= 0))</f>
        <v>-8.64</v>
      </c>
      <c r="K168" s="11"/>
      <c r="L168" s="11"/>
      <c r="M168" s="11"/>
    </row>
    <row r="169" spans="1:13" x14ac:dyDescent="0.25">
      <c r="A169" s="11"/>
      <c r="B169" s="11"/>
      <c r="C169" s="11"/>
      <c r="D169" s="15"/>
      <c r="E169" s="12" t="s">
        <v>165</v>
      </c>
      <c r="F169" s="11">
        <v>1</v>
      </c>
      <c r="G169" s="16">
        <v>17</v>
      </c>
      <c r="H169" s="16">
        <v>0</v>
      </c>
      <c r="I169" s="16">
        <v>1.2</v>
      </c>
      <c r="J169" s="13">
        <f>F169*(G169+ (G169= 0))*(H169+ (H169= 0))*(I169+ (I169= 0))</f>
        <v>20.399999999999999</v>
      </c>
      <c r="K169" s="11"/>
      <c r="L169" s="11"/>
      <c r="M169" s="11"/>
    </row>
    <row r="170" spans="1:13" x14ac:dyDescent="0.25">
      <c r="A170" s="11"/>
      <c r="B170" s="11"/>
      <c r="C170" s="11"/>
      <c r="D170" s="15"/>
      <c r="E170" s="12" t="s">
        <v>164</v>
      </c>
      <c r="F170" s="11">
        <v>-1</v>
      </c>
      <c r="G170" s="16">
        <v>1.08</v>
      </c>
      <c r="H170" s="16">
        <v>0</v>
      </c>
      <c r="I170" s="16">
        <v>0</v>
      </c>
      <c r="J170" s="13">
        <f>F170*(G170+ (G170= 0))*(H170+ (H170= 0))*(I170+ (I170= 0))</f>
        <v>-1.08</v>
      </c>
      <c r="K170" s="11"/>
      <c r="L170" s="11"/>
      <c r="M170" s="11"/>
    </row>
    <row r="171" spans="1:13" x14ac:dyDescent="0.25">
      <c r="A171" s="11"/>
      <c r="B171" s="11"/>
      <c r="C171" s="11"/>
      <c r="D171" s="15"/>
      <c r="E171" s="12" t="s">
        <v>164</v>
      </c>
      <c r="F171" s="11">
        <v>-1</v>
      </c>
      <c r="G171" s="16">
        <v>0.96</v>
      </c>
      <c r="H171" s="16">
        <v>0</v>
      </c>
      <c r="I171" s="16">
        <v>0</v>
      </c>
      <c r="J171" s="13">
        <f>F171*(G171+ (G171= 0))*(H171+ (H171= 0))*(I171+ (I171= 0))</f>
        <v>-0.96</v>
      </c>
      <c r="K171" s="11"/>
      <c r="L171" s="11"/>
      <c r="M171" s="11"/>
    </row>
    <row r="172" spans="1:13" x14ac:dyDescent="0.25">
      <c r="A172" s="11"/>
      <c r="B172" s="11"/>
      <c r="C172" s="11"/>
      <c r="D172" s="15"/>
      <c r="E172" s="12" t="s">
        <v>166</v>
      </c>
      <c r="F172" s="11">
        <v>1</v>
      </c>
      <c r="G172" s="16">
        <v>18.399999999999999</v>
      </c>
      <c r="H172" s="16">
        <v>0</v>
      </c>
      <c r="I172" s="16">
        <v>1.2</v>
      </c>
      <c r="J172" s="13">
        <f>F172*(G172+ (G172= 0))*(H172+ (H172= 0))*(I172+ (I172= 0))</f>
        <v>22.08</v>
      </c>
      <c r="K172" s="11"/>
      <c r="L172" s="11"/>
      <c r="M172" s="11"/>
    </row>
    <row r="173" spans="1:13" x14ac:dyDescent="0.25">
      <c r="A173" s="11"/>
      <c r="B173" s="11"/>
      <c r="C173" s="11"/>
      <c r="D173" s="15"/>
      <c r="E173" s="12" t="s">
        <v>164</v>
      </c>
      <c r="F173" s="11">
        <v>-1</v>
      </c>
      <c r="G173" s="16">
        <v>1.08</v>
      </c>
      <c r="H173" s="16">
        <v>0</v>
      </c>
      <c r="I173" s="16">
        <v>0</v>
      </c>
      <c r="J173" s="13">
        <f>F173*(G173+ (G173= 0))*(H173+ (H173= 0))*(I173+ (I173= 0))</f>
        <v>-1.08</v>
      </c>
      <c r="K173" s="11"/>
      <c r="L173" s="11"/>
      <c r="M173" s="11"/>
    </row>
    <row r="174" spans="1:13" x14ac:dyDescent="0.25">
      <c r="A174" s="11"/>
      <c r="B174" s="11"/>
      <c r="C174" s="11"/>
      <c r="D174" s="15"/>
      <c r="E174" s="12" t="s">
        <v>164</v>
      </c>
      <c r="F174" s="11">
        <v>-1</v>
      </c>
      <c r="G174" s="16">
        <v>0.96</v>
      </c>
      <c r="H174" s="16">
        <v>0</v>
      </c>
      <c r="I174" s="16">
        <v>0</v>
      </c>
      <c r="J174" s="13">
        <f>F174*(G174+ (G174= 0))*(H174+ (H174= 0))*(I174+ (I174= 0))</f>
        <v>-0.96</v>
      </c>
      <c r="K174" s="11"/>
      <c r="L174" s="11"/>
      <c r="M174" s="11"/>
    </row>
    <row r="175" spans="1:13" x14ac:dyDescent="0.25">
      <c r="A175" s="11"/>
      <c r="B175" s="11"/>
      <c r="C175" s="11"/>
      <c r="D175" s="15"/>
      <c r="E175" s="12" t="s">
        <v>167</v>
      </c>
      <c r="F175" s="11">
        <v>1</v>
      </c>
      <c r="G175" s="16">
        <v>6.5</v>
      </c>
      <c r="H175" s="16">
        <v>0</v>
      </c>
      <c r="I175" s="16">
        <v>1.2</v>
      </c>
      <c r="J175" s="13">
        <f>F175*(G175+ (G175= 0))*(H175+ (H175= 0))*(I175+ (I175= 0))</f>
        <v>7.8</v>
      </c>
      <c r="K175" s="11"/>
      <c r="L175" s="11"/>
      <c r="M175" s="11"/>
    </row>
    <row r="176" spans="1:13" x14ac:dyDescent="0.25">
      <c r="A176" s="11"/>
      <c r="B176" s="11"/>
      <c r="C176" s="11"/>
      <c r="D176" s="15"/>
      <c r="E176" s="12" t="s">
        <v>164</v>
      </c>
      <c r="F176" s="11">
        <v>-1</v>
      </c>
      <c r="G176" s="16">
        <v>1.08</v>
      </c>
      <c r="H176" s="16">
        <v>0</v>
      </c>
      <c r="I176" s="16">
        <v>0</v>
      </c>
      <c r="J176" s="13">
        <f>F176*(G176+ (G176= 0))*(H176+ (H176= 0))*(I176+ (I176= 0))</f>
        <v>-1.08</v>
      </c>
      <c r="K176" s="11"/>
      <c r="L176" s="11"/>
      <c r="M176" s="11"/>
    </row>
    <row r="177" spans="1:13" x14ac:dyDescent="0.25">
      <c r="A177" s="11"/>
      <c r="B177" s="11"/>
      <c r="C177" s="11"/>
      <c r="D177" s="15"/>
      <c r="E177" s="12" t="s">
        <v>168</v>
      </c>
      <c r="F177" s="11">
        <v>1</v>
      </c>
      <c r="G177" s="16">
        <v>6.7</v>
      </c>
      <c r="H177" s="16">
        <v>0</v>
      </c>
      <c r="I177" s="16">
        <v>1.2</v>
      </c>
      <c r="J177" s="13">
        <f>F177*(G177+ (G177= 0))*(H177+ (H177= 0))*(I177+ (I177= 0))</f>
        <v>8.0399999999999991</v>
      </c>
      <c r="K177" s="11"/>
      <c r="L177" s="11"/>
      <c r="M177" s="11"/>
    </row>
    <row r="178" spans="1:13" x14ac:dyDescent="0.25">
      <c r="A178" s="11"/>
      <c r="B178" s="11"/>
      <c r="C178" s="11"/>
      <c r="D178" s="15"/>
      <c r="E178" s="12" t="s">
        <v>164</v>
      </c>
      <c r="F178" s="11">
        <v>-1</v>
      </c>
      <c r="G178" s="16">
        <v>1.08</v>
      </c>
      <c r="H178" s="16">
        <v>0</v>
      </c>
      <c r="I178" s="16">
        <v>0</v>
      </c>
      <c r="J178" s="13">
        <f>F178*(G178+ (G178= 0))*(H178+ (H178= 0))*(I178+ (I178= 0))</f>
        <v>-1.08</v>
      </c>
      <c r="K178" s="11"/>
      <c r="L178" s="11"/>
      <c r="M178" s="11"/>
    </row>
    <row r="179" spans="1:13" x14ac:dyDescent="0.25">
      <c r="A179" s="11"/>
      <c r="B179" s="11"/>
      <c r="C179" s="11"/>
      <c r="D179" s="15"/>
      <c r="E179" s="12" t="s">
        <v>169</v>
      </c>
      <c r="F179" s="11">
        <v>1</v>
      </c>
      <c r="G179" s="16">
        <v>10</v>
      </c>
      <c r="H179" s="16">
        <v>0</v>
      </c>
      <c r="I179" s="16">
        <v>1.2</v>
      </c>
      <c r="J179" s="13">
        <f>F179*(G179+ (G179= 0))*(H179+ (H179= 0))*(I179+ (I179= 0))</f>
        <v>12</v>
      </c>
      <c r="K179" s="11"/>
      <c r="L179" s="11"/>
      <c r="M179" s="11"/>
    </row>
    <row r="180" spans="1:13" x14ac:dyDescent="0.25">
      <c r="A180" s="11"/>
      <c r="B180" s="11"/>
      <c r="C180" s="11"/>
      <c r="D180" s="15"/>
      <c r="E180" s="12" t="s">
        <v>18</v>
      </c>
      <c r="F180" s="11">
        <v>-1</v>
      </c>
      <c r="G180" s="16">
        <v>1.08</v>
      </c>
      <c r="H180" s="16">
        <v>0</v>
      </c>
      <c r="I180" s="16">
        <v>0</v>
      </c>
      <c r="J180" s="13">
        <f>F180*(G180+ (G180= 0))*(H180+ (H180= 0))*(I180+ (I180= 0))</f>
        <v>-1.08</v>
      </c>
      <c r="K180" s="11"/>
      <c r="L180" s="11"/>
      <c r="M180" s="11"/>
    </row>
    <row r="181" spans="1:13" x14ac:dyDescent="0.25">
      <c r="A181" s="11"/>
      <c r="B181" s="11"/>
      <c r="C181" s="11"/>
      <c r="D181" s="15"/>
      <c r="E181" s="11"/>
      <c r="F181" s="11"/>
      <c r="G181" s="11"/>
      <c r="H181" s="11"/>
      <c r="I181" s="11"/>
      <c r="J181" s="17" t="s">
        <v>170</v>
      </c>
      <c r="K181" s="18">
        <f>SUM(J166:J180)</f>
        <v>245.45999999999998</v>
      </c>
      <c r="L181" s="19">
        <v>0</v>
      </c>
      <c r="M181" s="10">
        <f>ROUND(L181*K181,2)</f>
        <v>0</v>
      </c>
    </row>
    <row r="182" spans="1:13" ht="0.95" customHeight="1" x14ac:dyDescent="0.25">
      <c r="A182" s="20"/>
      <c r="B182" s="20"/>
      <c r="C182" s="20"/>
      <c r="D182" s="25"/>
      <c r="E182" s="20"/>
      <c r="F182" s="20"/>
      <c r="G182" s="20"/>
      <c r="H182" s="20"/>
      <c r="I182" s="20"/>
      <c r="J182" s="20"/>
      <c r="K182" s="20"/>
      <c r="L182" s="20"/>
      <c r="M182" s="20"/>
    </row>
    <row r="183" spans="1:13" ht="22.5" x14ac:dyDescent="0.25">
      <c r="A183" s="12" t="s">
        <v>171</v>
      </c>
      <c r="B183" s="12" t="s">
        <v>21</v>
      </c>
      <c r="C183" s="12" t="s">
        <v>34</v>
      </c>
      <c r="D183" s="24" t="s">
        <v>172</v>
      </c>
      <c r="E183" s="11"/>
      <c r="F183" s="11"/>
      <c r="G183" s="11"/>
      <c r="H183" s="11"/>
      <c r="I183" s="11"/>
      <c r="J183" s="11"/>
      <c r="K183" s="13">
        <f>K186</f>
        <v>46.800000000000004</v>
      </c>
      <c r="L183" s="14">
        <f>L186</f>
        <v>0</v>
      </c>
      <c r="M183" s="14">
        <f>M186</f>
        <v>0</v>
      </c>
    </row>
    <row r="184" spans="1:13" ht="236.25" x14ac:dyDescent="0.25">
      <c r="A184" s="11"/>
      <c r="B184" s="11"/>
      <c r="C184" s="11"/>
      <c r="D184" s="15" t="s">
        <v>173</v>
      </c>
      <c r="E184" s="11"/>
      <c r="F184" s="11"/>
      <c r="G184" s="11"/>
      <c r="H184" s="11"/>
      <c r="I184" s="11"/>
      <c r="J184" s="11"/>
      <c r="K184" s="11"/>
      <c r="L184" s="11"/>
      <c r="M184" s="11"/>
    </row>
    <row r="185" spans="1:13" x14ac:dyDescent="0.25">
      <c r="A185" s="11"/>
      <c r="B185" s="11"/>
      <c r="C185" s="11"/>
      <c r="D185" s="15"/>
      <c r="E185" s="12" t="s">
        <v>174</v>
      </c>
      <c r="F185" s="11">
        <v>1</v>
      </c>
      <c r="G185" s="16">
        <v>18</v>
      </c>
      <c r="H185" s="16">
        <v>2.6</v>
      </c>
      <c r="I185" s="16">
        <v>1</v>
      </c>
      <c r="J185" s="13">
        <f>F185*(G185+ (G185= 0))*(H185+ (H185= 0))*(I185+ (I185= 0))</f>
        <v>46.800000000000004</v>
      </c>
      <c r="K185" s="11"/>
      <c r="L185" s="11"/>
      <c r="M185" s="11"/>
    </row>
    <row r="186" spans="1:13" x14ac:dyDescent="0.25">
      <c r="A186" s="11"/>
      <c r="B186" s="11"/>
      <c r="C186" s="11"/>
      <c r="D186" s="15"/>
      <c r="E186" s="11"/>
      <c r="F186" s="11"/>
      <c r="G186" s="11"/>
      <c r="H186" s="11"/>
      <c r="I186" s="11"/>
      <c r="J186" s="17" t="s">
        <v>175</v>
      </c>
      <c r="K186" s="18">
        <f>SUM(J185:J185)</f>
        <v>46.800000000000004</v>
      </c>
      <c r="L186" s="19">
        <v>0</v>
      </c>
      <c r="M186" s="10">
        <f>ROUND(L186*K186,2)</f>
        <v>0</v>
      </c>
    </row>
    <row r="187" spans="1:13" ht="0.95" customHeight="1" x14ac:dyDescent="0.25">
      <c r="A187" s="20"/>
      <c r="B187" s="20"/>
      <c r="C187" s="20"/>
      <c r="D187" s="25"/>
      <c r="E187" s="20"/>
      <c r="F187" s="20"/>
      <c r="G187" s="20"/>
      <c r="H187" s="20"/>
      <c r="I187" s="20"/>
      <c r="J187" s="20"/>
      <c r="K187" s="20"/>
      <c r="L187" s="20"/>
      <c r="M187" s="20"/>
    </row>
    <row r="188" spans="1:13" x14ac:dyDescent="0.25">
      <c r="A188" s="11"/>
      <c r="B188" s="11"/>
      <c r="C188" s="11"/>
      <c r="D188" s="15"/>
      <c r="E188" s="11"/>
      <c r="F188" s="11"/>
      <c r="G188" s="11"/>
      <c r="H188" s="11"/>
      <c r="I188" s="11"/>
      <c r="J188" s="17" t="s">
        <v>176</v>
      </c>
      <c r="K188" s="21">
        <v>1</v>
      </c>
      <c r="L188" s="10">
        <f>M162+M181+M186</f>
        <v>0</v>
      </c>
      <c r="M188" s="10">
        <f>ROUND(L188*K188,2)</f>
        <v>0</v>
      </c>
    </row>
    <row r="189" spans="1:13" ht="0.95" customHeight="1" x14ac:dyDescent="0.25">
      <c r="A189" s="20"/>
      <c r="B189" s="20"/>
      <c r="C189" s="20"/>
      <c r="D189" s="25"/>
      <c r="E189" s="20"/>
      <c r="F189" s="20"/>
      <c r="G189" s="20"/>
      <c r="H189" s="20"/>
      <c r="I189" s="20"/>
      <c r="J189" s="20"/>
      <c r="K189" s="20"/>
      <c r="L189" s="20"/>
      <c r="M189" s="20"/>
    </row>
    <row r="190" spans="1:13" x14ac:dyDescent="0.25">
      <c r="A190" s="7" t="s">
        <v>177</v>
      </c>
      <c r="B190" s="7" t="s">
        <v>17</v>
      </c>
      <c r="C190" s="7" t="s">
        <v>18</v>
      </c>
      <c r="D190" s="23" t="s">
        <v>178</v>
      </c>
      <c r="E190" s="8"/>
      <c r="F190" s="8"/>
      <c r="G190" s="8"/>
      <c r="H190" s="8"/>
      <c r="I190" s="8"/>
      <c r="J190" s="8"/>
      <c r="K190" s="9">
        <f>K286</f>
        <v>1</v>
      </c>
      <c r="L190" s="10">
        <f>L286</f>
        <v>0</v>
      </c>
      <c r="M190" s="10">
        <f>M286</f>
        <v>0</v>
      </c>
    </row>
    <row r="191" spans="1:13" x14ac:dyDescent="0.25">
      <c r="A191" s="11"/>
      <c r="B191" s="11"/>
      <c r="C191" s="11"/>
      <c r="D191" s="15"/>
      <c r="E191" s="11"/>
      <c r="F191" s="11"/>
      <c r="G191" s="11"/>
      <c r="H191" s="11"/>
      <c r="I191" s="11"/>
      <c r="J191" s="11"/>
      <c r="K191" s="11"/>
      <c r="L191" s="11"/>
      <c r="M191" s="11"/>
    </row>
    <row r="192" spans="1:13" x14ac:dyDescent="0.25">
      <c r="A192" s="12" t="s">
        <v>179</v>
      </c>
      <c r="B192" s="12" t="s">
        <v>21</v>
      </c>
      <c r="C192" s="12" t="s">
        <v>34</v>
      </c>
      <c r="D192" s="24" t="s">
        <v>180</v>
      </c>
      <c r="E192" s="11"/>
      <c r="F192" s="11"/>
      <c r="G192" s="11"/>
      <c r="H192" s="11"/>
      <c r="I192" s="11"/>
      <c r="J192" s="11"/>
      <c r="K192" s="13">
        <f>K210</f>
        <v>110.54400000000001</v>
      </c>
      <c r="L192" s="14">
        <f>L210</f>
        <v>0</v>
      </c>
      <c r="M192" s="14">
        <f>M210</f>
        <v>0</v>
      </c>
    </row>
    <row r="193" spans="1:13" ht="213.75" x14ac:dyDescent="0.25">
      <c r="A193" s="11"/>
      <c r="B193" s="11"/>
      <c r="C193" s="11"/>
      <c r="D193" s="15" t="s">
        <v>181</v>
      </c>
      <c r="E193" s="11"/>
      <c r="F193" s="11"/>
      <c r="G193" s="11"/>
      <c r="H193" s="11"/>
      <c r="I193" s="11"/>
      <c r="J193" s="11"/>
      <c r="K193" s="11"/>
      <c r="L193" s="11"/>
      <c r="M193" s="11"/>
    </row>
    <row r="194" spans="1:13" x14ac:dyDescent="0.25">
      <c r="A194" s="11"/>
      <c r="B194" s="11"/>
      <c r="C194" s="11"/>
      <c r="D194" s="15"/>
      <c r="E194" s="12" t="s">
        <v>125</v>
      </c>
      <c r="F194" s="11">
        <v>1</v>
      </c>
      <c r="G194" s="16">
        <v>23.8</v>
      </c>
      <c r="H194" s="16">
        <v>1.05</v>
      </c>
      <c r="I194" s="16">
        <v>1.2</v>
      </c>
      <c r="J194" s="13">
        <f>F194*(G194+ (G194= 0))*(H194+ (H194= 0))*(I194+ (I194= 0))</f>
        <v>29.988</v>
      </c>
      <c r="K194" s="11"/>
      <c r="L194" s="11"/>
      <c r="M194" s="11"/>
    </row>
    <row r="195" spans="1:13" x14ac:dyDescent="0.25">
      <c r="A195" s="11"/>
      <c r="B195" s="11"/>
      <c r="C195" s="11"/>
      <c r="D195" s="15"/>
      <c r="E195" s="12" t="s">
        <v>164</v>
      </c>
      <c r="F195" s="11">
        <v>-8</v>
      </c>
      <c r="G195" s="16">
        <v>1.08</v>
      </c>
      <c r="H195" s="16">
        <v>0</v>
      </c>
      <c r="I195" s="16">
        <v>0</v>
      </c>
      <c r="J195" s="13">
        <f>F195*(G195+ (G195= 0))*(H195+ (H195= 0))*(I195+ (I195= 0))</f>
        <v>-8.64</v>
      </c>
      <c r="K195" s="11"/>
      <c r="L195" s="11"/>
      <c r="M195" s="11"/>
    </row>
    <row r="196" spans="1:13" x14ac:dyDescent="0.25">
      <c r="A196" s="11"/>
      <c r="B196" s="11"/>
      <c r="C196" s="11"/>
      <c r="D196" s="15"/>
      <c r="E196" s="12" t="s">
        <v>182</v>
      </c>
      <c r="F196" s="11">
        <v>1</v>
      </c>
      <c r="G196" s="16">
        <v>4.5</v>
      </c>
      <c r="H196" s="16">
        <v>1.05</v>
      </c>
      <c r="I196" s="16">
        <v>2.4</v>
      </c>
      <c r="J196" s="13">
        <f>F196*(G196+ (G196= 0))*(H196+ (H196= 0))*(I196+ (I196= 0))</f>
        <v>11.340000000000002</v>
      </c>
      <c r="K196" s="11"/>
      <c r="L196" s="11"/>
      <c r="M196" s="11"/>
    </row>
    <row r="197" spans="1:13" x14ac:dyDescent="0.25">
      <c r="A197" s="11"/>
      <c r="B197" s="11"/>
      <c r="C197" s="11"/>
      <c r="D197" s="15"/>
      <c r="E197" s="12" t="s">
        <v>183</v>
      </c>
      <c r="F197" s="11">
        <v>1</v>
      </c>
      <c r="G197" s="16">
        <v>4.5</v>
      </c>
      <c r="H197" s="16">
        <v>1.05</v>
      </c>
      <c r="I197" s="16">
        <v>2.4</v>
      </c>
      <c r="J197" s="13">
        <f>F197*(G197+ (G197= 0))*(H197+ (H197= 0))*(I197+ (I197= 0))</f>
        <v>11.340000000000002</v>
      </c>
      <c r="K197" s="11"/>
      <c r="L197" s="11"/>
      <c r="M197" s="11"/>
    </row>
    <row r="198" spans="1:13" x14ac:dyDescent="0.25">
      <c r="A198" s="11"/>
      <c r="B198" s="11"/>
      <c r="C198" s="11"/>
      <c r="D198" s="15"/>
      <c r="E198" s="12" t="s">
        <v>165</v>
      </c>
      <c r="F198" s="11">
        <v>1</v>
      </c>
      <c r="G198" s="16">
        <v>17</v>
      </c>
      <c r="H198" s="16">
        <v>1.05</v>
      </c>
      <c r="I198" s="16">
        <v>1.2</v>
      </c>
      <c r="J198" s="13">
        <f>F198*(G198+ (G198= 0))*(H198+ (H198= 0))*(I198+ (I198= 0))</f>
        <v>21.42</v>
      </c>
      <c r="K198" s="11"/>
      <c r="L198" s="11"/>
      <c r="M198" s="11"/>
    </row>
    <row r="199" spans="1:13" x14ac:dyDescent="0.25">
      <c r="A199" s="11"/>
      <c r="B199" s="11"/>
      <c r="C199" s="11"/>
      <c r="D199" s="15"/>
      <c r="E199" s="12" t="s">
        <v>164</v>
      </c>
      <c r="F199" s="11">
        <v>-1</v>
      </c>
      <c r="G199" s="16">
        <v>1.08</v>
      </c>
      <c r="H199" s="16">
        <v>0</v>
      </c>
      <c r="I199" s="16">
        <v>0</v>
      </c>
      <c r="J199" s="13">
        <f>F199*(G199+ (G199= 0))*(H199+ (H199= 0))*(I199+ (I199= 0))</f>
        <v>-1.08</v>
      </c>
      <c r="K199" s="11"/>
      <c r="L199" s="11"/>
      <c r="M199" s="11"/>
    </row>
    <row r="200" spans="1:13" x14ac:dyDescent="0.25">
      <c r="A200" s="11"/>
      <c r="B200" s="11"/>
      <c r="C200" s="11"/>
      <c r="D200" s="15"/>
      <c r="E200" s="12" t="s">
        <v>164</v>
      </c>
      <c r="F200" s="11">
        <v>-1</v>
      </c>
      <c r="G200" s="16">
        <v>0.96</v>
      </c>
      <c r="H200" s="16">
        <v>0</v>
      </c>
      <c r="I200" s="16">
        <v>0</v>
      </c>
      <c r="J200" s="13">
        <f>F200*(G200+ (G200= 0))*(H200+ (H200= 0))*(I200+ (I200= 0))</f>
        <v>-0.96</v>
      </c>
      <c r="K200" s="11"/>
      <c r="L200" s="11"/>
      <c r="M200" s="11"/>
    </row>
    <row r="201" spans="1:13" x14ac:dyDescent="0.25">
      <c r="A201" s="11"/>
      <c r="B201" s="11"/>
      <c r="C201" s="11"/>
      <c r="D201" s="15"/>
      <c r="E201" s="12" t="s">
        <v>166</v>
      </c>
      <c r="F201" s="11">
        <v>1</v>
      </c>
      <c r="G201" s="16">
        <v>18.399999999999999</v>
      </c>
      <c r="H201" s="16">
        <v>1.05</v>
      </c>
      <c r="I201" s="16">
        <v>1.2</v>
      </c>
      <c r="J201" s="13">
        <f>F201*(G201+ (G201= 0))*(H201+ (H201= 0))*(I201+ (I201= 0))</f>
        <v>23.184000000000001</v>
      </c>
      <c r="K201" s="11"/>
      <c r="L201" s="11"/>
      <c r="M201" s="11"/>
    </row>
    <row r="202" spans="1:13" x14ac:dyDescent="0.25">
      <c r="A202" s="11"/>
      <c r="B202" s="11"/>
      <c r="C202" s="11"/>
      <c r="D202" s="15"/>
      <c r="E202" s="12" t="s">
        <v>164</v>
      </c>
      <c r="F202" s="11">
        <v>-1</v>
      </c>
      <c r="G202" s="16">
        <v>1.08</v>
      </c>
      <c r="H202" s="16">
        <v>0</v>
      </c>
      <c r="I202" s="16">
        <v>0</v>
      </c>
      <c r="J202" s="13">
        <f>F202*(G202+ (G202= 0))*(H202+ (H202= 0))*(I202+ (I202= 0))</f>
        <v>-1.08</v>
      </c>
      <c r="K202" s="11"/>
      <c r="L202" s="11"/>
      <c r="M202" s="11"/>
    </row>
    <row r="203" spans="1:13" x14ac:dyDescent="0.25">
      <c r="A203" s="11"/>
      <c r="B203" s="11"/>
      <c r="C203" s="11"/>
      <c r="D203" s="15"/>
      <c r="E203" s="12" t="s">
        <v>164</v>
      </c>
      <c r="F203" s="11">
        <v>-1</v>
      </c>
      <c r="G203" s="16">
        <v>0.96</v>
      </c>
      <c r="H203" s="16">
        <v>0</v>
      </c>
      <c r="I203" s="16">
        <v>0</v>
      </c>
      <c r="J203" s="13">
        <f>F203*(G203+ (G203= 0))*(H203+ (H203= 0))*(I203+ (I203= 0))</f>
        <v>-0.96</v>
      </c>
      <c r="K203" s="11"/>
      <c r="L203" s="11"/>
      <c r="M203" s="11"/>
    </row>
    <row r="204" spans="1:13" x14ac:dyDescent="0.25">
      <c r="A204" s="11"/>
      <c r="B204" s="11"/>
      <c r="C204" s="11"/>
      <c r="D204" s="15"/>
      <c r="E204" s="12" t="s">
        <v>167</v>
      </c>
      <c r="F204" s="11">
        <v>1</v>
      </c>
      <c r="G204" s="16">
        <v>6.5</v>
      </c>
      <c r="H204" s="16">
        <v>1.05</v>
      </c>
      <c r="I204" s="16">
        <v>1.2</v>
      </c>
      <c r="J204" s="13">
        <f>F204*(G204+ (G204= 0))*(H204+ (H204= 0))*(I204+ (I204= 0))</f>
        <v>8.19</v>
      </c>
      <c r="K204" s="11"/>
      <c r="L204" s="11"/>
      <c r="M204" s="11"/>
    </row>
    <row r="205" spans="1:13" x14ac:dyDescent="0.25">
      <c r="A205" s="11"/>
      <c r="B205" s="11"/>
      <c r="C205" s="11"/>
      <c r="D205" s="15"/>
      <c r="E205" s="12" t="s">
        <v>164</v>
      </c>
      <c r="F205" s="11">
        <v>-1</v>
      </c>
      <c r="G205" s="16">
        <v>1.08</v>
      </c>
      <c r="H205" s="16">
        <v>0</v>
      </c>
      <c r="I205" s="16">
        <v>0</v>
      </c>
      <c r="J205" s="13">
        <f>F205*(G205+ (G205= 0))*(H205+ (H205= 0))*(I205+ (I205= 0))</f>
        <v>-1.08</v>
      </c>
      <c r="K205" s="11"/>
      <c r="L205" s="11"/>
      <c r="M205" s="11"/>
    </row>
    <row r="206" spans="1:13" x14ac:dyDescent="0.25">
      <c r="A206" s="11"/>
      <c r="B206" s="11"/>
      <c r="C206" s="11"/>
      <c r="D206" s="15"/>
      <c r="E206" s="12" t="s">
        <v>168</v>
      </c>
      <c r="F206" s="11">
        <v>1</v>
      </c>
      <c r="G206" s="16">
        <v>6.7</v>
      </c>
      <c r="H206" s="16">
        <v>1.05</v>
      </c>
      <c r="I206" s="16">
        <v>1.2</v>
      </c>
      <c r="J206" s="13">
        <f>F206*(G206+ (G206= 0))*(H206+ (H206= 0))*(I206+ (I206= 0))</f>
        <v>8.4420000000000002</v>
      </c>
      <c r="K206" s="11"/>
      <c r="L206" s="11"/>
      <c r="M206" s="11"/>
    </row>
    <row r="207" spans="1:13" x14ac:dyDescent="0.25">
      <c r="A207" s="11"/>
      <c r="B207" s="11"/>
      <c r="C207" s="11"/>
      <c r="D207" s="15"/>
      <c r="E207" s="12" t="s">
        <v>164</v>
      </c>
      <c r="F207" s="11">
        <v>-1</v>
      </c>
      <c r="G207" s="16">
        <v>1.08</v>
      </c>
      <c r="H207" s="16">
        <v>0</v>
      </c>
      <c r="I207" s="16">
        <v>0</v>
      </c>
      <c r="J207" s="13">
        <f>F207*(G207+ (G207= 0))*(H207+ (H207= 0))*(I207+ (I207= 0))</f>
        <v>-1.08</v>
      </c>
      <c r="K207" s="11"/>
      <c r="L207" s="11"/>
      <c r="M207" s="11"/>
    </row>
    <row r="208" spans="1:13" x14ac:dyDescent="0.25">
      <c r="A208" s="11"/>
      <c r="B208" s="11"/>
      <c r="C208" s="11"/>
      <c r="D208" s="15"/>
      <c r="E208" s="12" t="s">
        <v>169</v>
      </c>
      <c r="F208" s="11">
        <v>1</v>
      </c>
      <c r="G208" s="16">
        <v>10</v>
      </c>
      <c r="H208" s="16">
        <v>1.05</v>
      </c>
      <c r="I208" s="16">
        <v>1.2</v>
      </c>
      <c r="J208" s="13">
        <f>F208*(G208+ (G208= 0))*(H208+ (H208= 0))*(I208+ (I208= 0))</f>
        <v>12.6</v>
      </c>
      <c r="K208" s="11"/>
      <c r="L208" s="11"/>
      <c r="M208" s="11"/>
    </row>
    <row r="209" spans="1:13" x14ac:dyDescent="0.25">
      <c r="A209" s="11"/>
      <c r="B209" s="11"/>
      <c r="C209" s="11"/>
      <c r="D209" s="15"/>
      <c r="E209" s="12" t="s">
        <v>164</v>
      </c>
      <c r="F209" s="11">
        <v>-1</v>
      </c>
      <c r="G209" s="16">
        <v>1.08</v>
      </c>
      <c r="H209" s="16">
        <v>0</v>
      </c>
      <c r="I209" s="16">
        <v>0</v>
      </c>
      <c r="J209" s="13">
        <f>F209*(G209+ (G209= 0))*(H209+ (H209= 0))*(I209+ (I209= 0))</f>
        <v>-1.08</v>
      </c>
      <c r="K209" s="11"/>
      <c r="L209" s="11"/>
      <c r="M209" s="11"/>
    </row>
    <row r="210" spans="1:13" x14ac:dyDescent="0.25">
      <c r="A210" s="11"/>
      <c r="B210" s="11"/>
      <c r="C210" s="11"/>
      <c r="D210" s="15"/>
      <c r="E210" s="11"/>
      <c r="F210" s="11"/>
      <c r="G210" s="11"/>
      <c r="H210" s="11"/>
      <c r="I210" s="11"/>
      <c r="J210" s="17" t="s">
        <v>184</v>
      </c>
      <c r="K210" s="18">
        <f>SUM(J194:J209)</f>
        <v>110.54400000000001</v>
      </c>
      <c r="L210" s="19">
        <v>0</v>
      </c>
      <c r="M210" s="10">
        <f>ROUND(L210*K210,2)</f>
        <v>0</v>
      </c>
    </row>
    <row r="211" spans="1:13" ht="0.95" customHeight="1" x14ac:dyDescent="0.25">
      <c r="A211" s="20"/>
      <c r="B211" s="20"/>
      <c r="C211" s="20"/>
      <c r="D211" s="25"/>
      <c r="E211" s="20"/>
      <c r="F211" s="20"/>
      <c r="G211" s="20"/>
      <c r="H211" s="20"/>
      <c r="I211" s="20"/>
      <c r="J211" s="20"/>
      <c r="K211" s="20"/>
      <c r="L211" s="20"/>
      <c r="M211" s="20"/>
    </row>
    <row r="212" spans="1:13" x14ac:dyDescent="0.25">
      <c r="A212" s="12" t="s">
        <v>185</v>
      </c>
      <c r="B212" s="12" t="s">
        <v>21</v>
      </c>
      <c r="C212" s="12" t="s">
        <v>34</v>
      </c>
      <c r="D212" s="24" t="s">
        <v>186</v>
      </c>
      <c r="E212" s="11"/>
      <c r="F212" s="11"/>
      <c r="G212" s="11"/>
      <c r="H212" s="11"/>
      <c r="I212" s="11"/>
      <c r="J212" s="11"/>
      <c r="K212" s="13">
        <f>K220</f>
        <v>66.622500000000002</v>
      </c>
      <c r="L212" s="14">
        <f>L220</f>
        <v>0</v>
      </c>
      <c r="M212" s="14">
        <f>M220</f>
        <v>0</v>
      </c>
    </row>
    <row r="213" spans="1:13" ht="281.25" x14ac:dyDescent="0.25">
      <c r="A213" s="11"/>
      <c r="B213" s="11"/>
      <c r="C213" s="11"/>
      <c r="D213" s="15" t="s">
        <v>187</v>
      </c>
      <c r="E213" s="11"/>
      <c r="F213" s="11"/>
      <c r="G213" s="11"/>
      <c r="H213" s="11"/>
      <c r="I213" s="11"/>
      <c r="J213" s="11"/>
      <c r="K213" s="11"/>
      <c r="L213" s="11"/>
      <c r="M213" s="11"/>
    </row>
    <row r="214" spans="1:13" x14ac:dyDescent="0.25">
      <c r="A214" s="11"/>
      <c r="B214" s="11"/>
      <c r="C214" s="11"/>
      <c r="D214" s="15"/>
      <c r="E214" s="12" t="s">
        <v>125</v>
      </c>
      <c r="F214" s="11">
        <v>1</v>
      </c>
      <c r="G214" s="16">
        <v>12</v>
      </c>
      <c r="H214" s="16">
        <v>1.05</v>
      </c>
      <c r="I214" s="16">
        <v>0</v>
      </c>
      <c r="J214" s="13">
        <f>F214*(G214+ (G214= 0))*(H214+ (H214= 0))*(I214+ (I214= 0))</f>
        <v>12.600000000000001</v>
      </c>
      <c r="K214" s="11"/>
      <c r="L214" s="11"/>
      <c r="M214" s="11"/>
    </row>
    <row r="215" spans="1:13" x14ac:dyDescent="0.25">
      <c r="A215" s="11"/>
      <c r="B215" s="11"/>
      <c r="C215" s="11"/>
      <c r="D215" s="15"/>
      <c r="E215" s="12" t="s">
        <v>126</v>
      </c>
      <c r="F215" s="11">
        <v>1</v>
      </c>
      <c r="G215" s="16">
        <v>6.2</v>
      </c>
      <c r="H215" s="16">
        <v>1.05</v>
      </c>
      <c r="I215" s="16">
        <v>0</v>
      </c>
      <c r="J215" s="13">
        <f>F215*(G215+ (G215= 0))*(H215+ (H215= 0))*(I215+ (I215= 0))</f>
        <v>6.5100000000000007</v>
      </c>
      <c r="K215" s="11"/>
      <c r="L215" s="11"/>
      <c r="M215" s="11"/>
    </row>
    <row r="216" spans="1:13" x14ac:dyDescent="0.25">
      <c r="A216" s="11"/>
      <c r="B216" s="11"/>
      <c r="C216" s="11"/>
      <c r="D216" s="15"/>
      <c r="E216" s="12" t="s">
        <v>128</v>
      </c>
      <c r="F216" s="11">
        <v>1</v>
      </c>
      <c r="G216" s="16">
        <v>20.350000000000001</v>
      </c>
      <c r="H216" s="16">
        <v>1.05</v>
      </c>
      <c r="I216" s="16">
        <v>0</v>
      </c>
      <c r="J216" s="13">
        <f>F216*(G216+ (G216= 0))*(H216+ (H216= 0))*(I216+ (I216= 0))</f>
        <v>21.367500000000003</v>
      </c>
      <c r="K216" s="11"/>
      <c r="L216" s="11"/>
      <c r="M216" s="11"/>
    </row>
    <row r="217" spans="1:13" x14ac:dyDescent="0.25">
      <c r="A217" s="11"/>
      <c r="B217" s="11"/>
      <c r="C217" s="11"/>
      <c r="D217" s="15"/>
      <c r="E217" s="12" t="s">
        <v>129</v>
      </c>
      <c r="F217" s="11">
        <v>1</v>
      </c>
      <c r="G217" s="16">
        <v>19.95</v>
      </c>
      <c r="H217" s="16">
        <v>1.05</v>
      </c>
      <c r="I217" s="16">
        <v>0</v>
      </c>
      <c r="J217" s="13">
        <f>F217*(G217+ (G217= 0))*(H217+ (H217= 0))*(I217+ (I217= 0))</f>
        <v>20.947500000000002</v>
      </c>
      <c r="K217" s="11"/>
      <c r="L217" s="11"/>
      <c r="M217" s="11"/>
    </row>
    <row r="218" spans="1:13" x14ac:dyDescent="0.25">
      <c r="A218" s="11"/>
      <c r="B218" s="11"/>
      <c r="C218" s="11"/>
      <c r="D218" s="15"/>
      <c r="E218" s="12" t="s">
        <v>130</v>
      </c>
      <c r="F218" s="11">
        <v>1</v>
      </c>
      <c r="G218" s="16">
        <v>2.4500000000000002</v>
      </c>
      <c r="H218" s="16">
        <v>1.05</v>
      </c>
      <c r="I218" s="16">
        <v>0</v>
      </c>
      <c r="J218" s="13">
        <f>F218*(G218+ (G218= 0))*(H218+ (H218= 0))*(I218+ (I218= 0))</f>
        <v>2.5725000000000002</v>
      </c>
      <c r="K218" s="11"/>
      <c r="L218" s="11"/>
      <c r="M218" s="11"/>
    </row>
    <row r="219" spans="1:13" x14ac:dyDescent="0.25">
      <c r="A219" s="11"/>
      <c r="B219" s="11"/>
      <c r="C219" s="11"/>
      <c r="D219" s="15"/>
      <c r="E219" s="12" t="s">
        <v>131</v>
      </c>
      <c r="F219" s="11">
        <v>1</v>
      </c>
      <c r="G219" s="16">
        <v>2.5</v>
      </c>
      <c r="H219" s="16">
        <v>1.05</v>
      </c>
      <c r="I219" s="16">
        <v>0</v>
      </c>
      <c r="J219" s="13">
        <f>F219*(G219+ (G219= 0))*(H219+ (H219= 0))*(I219+ (I219= 0))</f>
        <v>2.625</v>
      </c>
      <c r="K219" s="11"/>
      <c r="L219" s="11"/>
      <c r="M219" s="11"/>
    </row>
    <row r="220" spans="1:13" x14ac:dyDescent="0.25">
      <c r="A220" s="11"/>
      <c r="B220" s="11"/>
      <c r="C220" s="11"/>
      <c r="D220" s="15"/>
      <c r="E220" s="11"/>
      <c r="F220" s="11"/>
      <c r="G220" s="11"/>
      <c r="H220" s="11"/>
      <c r="I220" s="11"/>
      <c r="J220" s="17" t="s">
        <v>188</v>
      </c>
      <c r="K220" s="18">
        <f>SUM(J214:J219)</f>
        <v>66.622500000000002</v>
      </c>
      <c r="L220" s="19">
        <v>0</v>
      </c>
      <c r="M220" s="10">
        <f>ROUND(L220*K220,2)</f>
        <v>0</v>
      </c>
    </row>
    <row r="221" spans="1:13" ht="0.95" customHeight="1" x14ac:dyDescent="0.25">
      <c r="A221" s="20"/>
      <c r="B221" s="20"/>
      <c r="C221" s="20"/>
      <c r="D221" s="25"/>
      <c r="E221" s="20"/>
      <c r="F221" s="20"/>
      <c r="G221" s="20"/>
      <c r="H221" s="20"/>
      <c r="I221" s="20"/>
      <c r="J221" s="20"/>
      <c r="K221" s="20"/>
      <c r="L221" s="20"/>
      <c r="M221" s="20"/>
    </row>
    <row r="222" spans="1:13" x14ac:dyDescent="0.25">
      <c r="A222" s="12" t="s">
        <v>189</v>
      </c>
      <c r="B222" s="12" t="s">
        <v>21</v>
      </c>
      <c r="C222" s="12" t="s">
        <v>34</v>
      </c>
      <c r="D222" s="24" t="s">
        <v>190</v>
      </c>
      <c r="E222" s="11"/>
      <c r="F222" s="11"/>
      <c r="G222" s="11"/>
      <c r="H222" s="11"/>
      <c r="I222" s="11"/>
      <c r="J222" s="11"/>
      <c r="K222" s="13">
        <f>K225</f>
        <v>57.75</v>
      </c>
      <c r="L222" s="14">
        <f>L225</f>
        <v>0</v>
      </c>
      <c r="M222" s="14">
        <f>M225</f>
        <v>0</v>
      </c>
    </row>
    <row r="223" spans="1:13" ht="258.75" x14ac:dyDescent="0.25">
      <c r="A223" s="11"/>
      <c r="B223" s="11"/>
      <c r="C223" s="11"/>
      <c r="D223" s="15" t="s">
        <v>191</v>
      </c>
      <c r="E223" s="11"/>
      <c r="F223" s="11"/>
      <c r="G223" s="11"/>
      <c r="H223" s="11"/>
      <c r="I223" s="11"/>
      <c r="J223" s="11"/>
      <c r="K223" s="11"/>
      <c r="L223" s="11"/>
      <c r="M223" s="11"/>
    </row>
    <row r="224" spans="1:13" x14ac:dyDescent="0.25">
      <c r="A224" s="11"/>
      <c r="B224" s="11"/>
      <c r="C224" s="11"/>
      <c r="D224" s="15"/>
      <c r="E224" s="12" t="s">
        <v>192</v>
      </c>
      <c r="F224" s="11">
        <v>1</v>
      </c>
      <c r="G224" s="16">
        <v>0</v>
      </c>
      <c r="H224" s="16">
        <v>0</v>
      </c>
      <c r="I224" s="16">
        <v>1.05</v>
      </c>
      <c r="J224" s="16">
        <v>57.75</v>
      </c>
      <c r="K224" s="12" t="s">
        <v>193</v>
      </c>
      <c r="L224" s="11"/>
      <c r="M224" s="11"/>
    </row>
    <row r="225" spans="1:13" x14ac:dyDescent="0.25">
      <c r="A225" s="11"/>
      <c r="B225" s="11"/>
      <c r="C225" s="11"/>
      <c r="D225" s="15"/>
      <c r="E225" s="11"/>
      <c r="F225" s="11"/>
      <c r="G225" s="11"/>
      <c r="H225" s="11"/>
      <c r="I225" s="11"/>
      <c r="J225" s="17" t="s">
        <v>194</v>
      </c>
      <c r="K225" s="18">
        <f>SUM(J224:J224)</f>
        <v>57.75</v>
      </c>
      <c r="L225" s="19">
        <v>0</v>
      </c>
      <c r="M225" s="10">
        <f>ROUND(L225*K225,2)</f>
        <v>0</v>
      </c>
    </row>
    <row r="226" spans="1:13" ht="0.95" customHeight="1" x14ac:dyDescent="0.25">
      <c r="A226" s="20"/>
      <c r="B226" s="20"/>
      <c r="C226" s="20"/>
      <c r="D226" s="25"/>
      <c r="E226" s="20"/>
      <c r="F226" s="20"/>
      <c r="G226" s="20"/>
      <c r="H226" s="20"/>
      <c r="I226" s="20"/>
      <c r="J226" s="20"/>
      <c r="K226" s="20"/>
      <c r="L226" s="20"/>
      <c r="M226" s="20"/>
    </row>
    <row r="227" spans="1:13" x14ac:dyDescent="0.25">
      <c r="A227" s="12" t="s">
        <v>195</v>
      </c>
      <c r="B227" s="12" t="s">
        <v>21</v>
      </c>
      <c r="C227" s="12" t="s">
        <v>197</v>
      </c>
      <c r="D227" s="24" t="s">
        <v>196</v>
      </c>
      <c r="E227" s="11"/>
      <c r="F227" s="11"/>
      <c r="G227" s="11"/>
      <c r="H227" s="11"/>
      <c r="I227" s="11"/>
      <c r="J227" s="11"/>
      <c r="K227" s="13">
        <f>K230</f>
        <v>63.210000000000008</v>
      </c>
      <c r="L227" s="14">
        <f>L230</f>
        <v>0</v>
      </c>
      <c r="M227" s="14">
        <f>M230</f>
        <v>0</v>
      </c>
    </row>
    <row r="228" spans="1:13" ht="202.5" x14ac:dyDescent="0.25">
      <c r="A228" s="11"/>
      <c r="B228" s="11"/>
      <c r="C228" s="11"/>
      <c r="D228" s="15" t="s">
        <v>198</v>
      </c>
      <c r="E228" s="11"/>
      <c r="F228" s="11"/>
      <c r="G228" s="11"/>
      <c r="H228" s="11"/>
      <c r="I228" s="11"/>
      <c r="J228" s="11"/>
      <c r="K228" s="11"/>
      <c r="L228" s="11"/>
      <c r="M228" s="11"/>
    </row>
    <row r="229" spans="1:13" x14ac:dyDescent="0.25">
      <c r="A229" s="11"/>
      <c r="B229" s="11"/>
      <c r="C229" s="11"/>
      <c r="D229" s="15"/>
      <c r="E229" s="12" t="s">
        <v>199</v>
      </c>
      <c r="F229" s="11">
        <v>1</v>
      </c>
      <c r="G229" s="16">
        <v>60.2</v>
      </c>
      <c r="H229" s="16">
        <v>0</v>
      </c>
      <c r="I229" s="16">
        <v>1.05</v>
      </c>
      <c r="J229" s="13">
        <f>F229*(G229+ (G229= 0))*(H229+ (H229= 0))*(I229+ (I229= 0))</f>
        <v>63.210000000000008</v>
      </c>
      <c r="K229" s="11"/>
      <c r="L229" s="11"/>
      <c r="M229" s="11"/>
    </row>
    <row r="230" spans="1:13" x14ac:dyDescent="0.25">
      <c r="A230" s="11"/>
      <c r="B230" s="11"/>
      <c r="C230" s="11"/>
      <c r="D230" s="15"/>
      <c r="E230" s="11"/>
      <c r="F230" s="11"/>
      <c r="G230" s="11"/>
      <c r="H230" s="11"/>
      <c r="I230" s="11"/>
      <c r="J230" s="17" t="s">
        <v>200</v>
      </c>
      <c r="K230" s="18">
        <f>SUM(J229:J229)</f>
        <v>63.210000000000008</v>
      </c>
      <c r="L230" s="19">
        <v>0</v>
      </c>
      <c r="M230" s="10">
        <f>ROUND(L230*K230,2)</f>
        <v>0</v>
      </c>
    </row>
    <row r="231" spans="1:13" ht="0.95" customHeight="1" x14ac:dyDescent="0.25">
      <c r="A231" s="20"/>
      <c r="B231" s="20"/>
      <c r="C231" s="20"/>
      <c r="D231" s="25"/>
      <c r="E231" s="20"/>
      <c r="F231" s="20"/>
      <c r="G231" s="20"/>
      <c r="H231" s="20"/>
      <c r="I231" s="20"/>
      <c r="J231" s="20"/>
      <c r="K231" s="20"/>
      <c r="L231" s="20"/>
      <c r="M231" s="20"/>
    </row>
    <row r="232" spans="1:13" x14ac:dyDescent="0.25">
      <c r="A232" s="12" t="s">
        <v>201</v>
      </c>
      <c r="B232" s="12" t="s">
        <v>21</v>
      </c>
      <c r="C232" s="12" t="s">
        <v>34</v>
      </c>
      <c r="D232" s="24" t="s">
        <v>202</v>
      </c>
      <c r="E232" s="11"/>
      <c r="F232" s="11"/>
      <c r="G232" s="11"/>
      <c r="H232" s="11"/>
      <c r="I232" s="11"/>
      <c r="J232" s="11"/>
      <c r="K232" s="13">
        <f>K243</f>
        <v>199.24999999999997</v>
      </c>
      <c r="L232" s="14">
        <f>L243</f>
        <v>0</v>
      </c>
      <c r="M232" s="14">
        <f>M243</f>
        <v>0</v>
      </c>
    </row>
    <row r="233" spans="1:13" ht="112.5" x14ac:dyDescent="0.25">
      <c r="A233" s="11"/>
      <c r="B233" s="11"/>
      <c r="C233" s="11"/>
      <c r="D233" s="15" t="s">
        <v>203</v>
      </c>
      <c r="E233" s="11"/>
      <c r="F233" s="11"/>
      <c r="G233" s="11"/>
      <c r="H233" s="11"/>
      <c r="I233" s="11"/>
      <c r="J233" s="11"/>
      <c r="K233" s="11"/>
      <c r="L233" s="11"/>
      <c r="M233" s="11"/>
    </row>
    <row r="234" spans="1:13" x14ac:dyDescent="0.25">
      <c r="A234" s="11"/>
      <c r="B234" s="11"/>
      <c r="C234" s="11"/>
      <c r="D234" s="15"/>
      <c r="E234" s="12" t="s">
        <v>152</v>
      </c>
      <c r="F234" s="11">
        <v>1</v>
      </c>
      <c r="G234" s="16">
        <v>70</v>
      </c>
      <c r="H234" s="16">
        <v>0</v>
      </c>
      <c r="I234" s="16">
        <v>0</v>
      </c>
      <c r="J234" s="13">
        <f>F234*(G234+ (G234= 0))*(H234+ (H234= 0))*(I234+ (I234= 0))</f>
        <v>70</v>
      </c>
      <c r="K234" s="11"/>
      <c r="L234" s="11"/>
      <c r="M234" s="11"/>
    </row>
    <row r="235" spans="1:13" x14ac:dyDescent="0.25">
      <c r="A235" s="11"/>
      <c r="B235" s="11"/>
      <c r="C235" s="11"/>
      <c r="D235" s="15"/>
      <c r="E235" s="12" t="s">
        <v>192</v>
      </c>
      <c r="F235" s="11">
        <v>1</v>
      </c>
      <c r="G235" s="16">
        <v>55</v>
      </c>
      <c r="H235" s="16">
        <v>0</v>
      </c>
      <c r="I235" s="16">
        <v>0</v>
      </c>
      <c r="J235" s="13">
        <f>F235*(G235+ (G235= 0))*(H235+ (H235= 0))*(I235+ (I235= 0))</f>
        <v>55</v>
      </c>
      <c r="K235" s="11"/>
      <c r="L235" s="11"/>
      <c r="M235" s="11"/>
    </row>
    <row r="236" spans="1:13" x14ac:dyDescent="0.25">
      <c r="A236" s="11"/>
      <c r="B236" s="11"/>
      <c r="C236" s="11"/>
      <c r="D236" s="15"/>
      <c r="E236" s="12" t="s">
        <v>125</v>
      </c>
      <c r="F236" s="11">
        <v>1</v>
      </c>
      <c r="G236" s="16">
        <v>12</v>
      </c>
      <c r="H236" s="16">
        <v>0</v>
      </c>
      <c r="I236" s="16">
        <v>0</v>
      </c>
      <c r="J236" s="13">
        <f>F236*(G236+ (G236= 0))*(H236+ (H236= 0))*(I236+ (I236= 0))</f>
        <v>12</v>
      </c>
      <c r="K236" s="11"/>
      <c r="L236" s="11"/>
      <c r="M236" s="11"/>
    </row>
    <row r="237" spans="1:13" x14ac:dyDescent="0.25">
      <c r="A237" s="11"/>
      <c r="B237" s="11"/>
      <c r="C237" s="11"/>
      <c r="D237" s="15"/>
      <c r="E237" s="12" t="s">
        <v>126</v>
      </c>
      <c r="F237" s="11">
        <v>1</v>
      </c>
      <c r="G237" s="16">
        <v>6.2</v>
      </c>
      <c r="H237" s="16">
        <v>0</v>
      </c>
      <c r="I237" s="16">
        <v>0</v>
      </c>
      <c r="J237" s="13">
        <f>F237*(G237+ (G237= 0))*(H237+ (H237= 0))*(I237+ (I237= 0))</f>
        <v>6.2</v>
      </c>
      <c r="K237" s="11"/>
      <c r="L237" s="11"/>
      <c r="M237" s="11"/>
    </row>
    <row r="238" spans="1:13" x14ac:dyDescent="0.25">
      <c r="A238" s="11"/>
      <c r="B238" s="11"/>
      <c r="C238" s="11"/>
      <c r="D238" s="15"/>
      <c r="E238" s="12" t="s">
        <v>127</v>
      </c>
      <c r="F238" s="11">
        <v>1</v>
      </c>
      <c r="G238" s="16">
        <v>10.8</v>
      </c>
      <c r="H238" s="16">
        <v>0</v>
      </c>
      <c r="I238" s="16">
        <v>0</v>
      </c>
      <c r="J238" s="13">
        <f>F238*(G238+ (G238= 0))*(H238+ (H238= 0))*(I238+ (I238= 0))</f>
        <v>10.8</v>
      </c>
      <c r="K238" s="11"/>
      <c r="L238" s="11"/>
      <c r="M238" s="11"/>
    </row>
    <row r="239" spans="1:13" x14ac:dyDescent="0.25">
      <c r="A239" s="11"/>
      <c r="B239" s="11"/>
      <c r="C239" s="11"/>
      <c r="D239" s="15"/>
      <c r="E239" s="12" t="s">
        <v>128</v>
      </c>
      <c r="F239" s="11">
        <v>1</v>
      </c>
      <c r="G239" s="16">
        <v>20.350000000000001</v>
      </c>
      <c r="H239" s="16">
        <v>0</v>
      </c>
      <c r="I239" s="16">
        <v>0</v>
      </c>
      <c r="J239" s="13">
        <f>F239*(G239+ (G239= 0))*(H239+ (H239= 0))*(I239+ (I239= 0))</f>
        <v>20.350000000000001</v>
      </c>
      <c r="K239" s="11"/>
      <c r="L239" s="11"/>
      <c r="M239" s="11"/>
    </row>
    <row r="240" spans="1:13" x14ac:dyDescent="0.25">
      <c r="A240" s="11"/>
      <c r="B240" s="11"/>
      <c r="C240" s="11"/>
      <c r="D240" s="15"/>
      <c r="E240" s="12" t="s">
        <v>129</v>
      </c>
      <c r="F240" s="11">
        <v>1</v>
      </c>
      <c r="G240" s="16">
        <v>19.95</v>
      </c>
      <c r="H240" s="16">
        <v>0</v>
      </c>
      <c r="I240" s="16">
        <v>0</v>
      </c>
      <c r="J240" s="13">
        <f>F240*(G240+ (G240= 0))*(H240+ (H240= 0))*(I240+ (I240= 0))</f>
        <v>19.95</v>
      </c>
      <c r="K240" s="11"/>
      <c r="L240" s="11"/>
      <c r="M240" s="11"/>
    </row>
    <row r="241" spans="1:13" x14ac:dyDescent="0.25">
      <c r="A241" s="11"/>
      <c r="B241" s="11"/>
      <c r="C241" s="11"/>
      <c r="D241" s="15"/>
      <c r="E241" s="12" t="s">
        <v>130</v>
      </c>
      <c r="F241" s="11">
        <v>1</v>
      </c>
      <c r="G241" s="16">
        <v>2.4500000000000002</v>
      </c>
      <c r="H241" s="16">
        <v>0</v>
      </c>
      <c r="I241" s="16">
        <v>0</v>
      </c>
      <c r="J241" s="13">
        <f>F241*(G241+ (G241= 0))*(H241+ (H241= 0))*(I241+ (I241= 0))</f>
        <v>2.4500000000000002</v>
      </c>
      <c r="K241" s="11"/>
      <c r="L241" s="11"/>
      <c r="M241" s="11"/>
    </row>
    <row r="242" spans="1:13" x14ac:dyDescent="0.25">
      <c r="A242" s="11"/>
      <c r="B242" s="11"/>
      <c r="C242" s="11"/>
      <c r="D242" s="15"/>
      <c r="E242" s="12" t="s">
        <v>131</v>
      </c>
      <c r="F242" s="11">
        <v>1</v>
      </c>
      <c r="G242" s="16">
        <v>2.5</v>
      </c>
      <c r="H242" s="16">
        <v>0</v>
      </c>
      <c r="I242" s="16">
        <v>0</v>
      </c>
      <c r="J242" s="13">
        <f>F242*(G242+ (G242= 0))*(H242+ (H242= 0))*(I242+ (I242= 0))</f>
        <v>2.5</v>
      </c>
      <c r="K242" s="11"/>
      <c r="L242" s="11"/>
      <c r="M242" s="11"/>
    </row>
    <row r="243" spans="1:13" x14ac:dyDescent="0.25">
      <c r="A243" s="11"/>
      <c r="B243" s="11"/>
      <c r="C243" s="11"/>
      <c r="D243" s="15"/>
      <c r="E243" s="11"/>
      <c r="F243" s="11"/>
      <c r="G243" s="11"/>
      <c r="H243" s="11"/>
      <c r="I243" s="11"/>
      <c r="J243" s="17" t="s">
        <v>204</v>
      </c>
      <c r="K243" s="18">
        <f>SUM(J234:J242)</f>
        <v>199.24999999999997</v>
      </c>
      <c r="L243" s="19">
        <v>0</v>
      </c>
      <c r="M243" s="10">
        <f>ROUND(L243*K243,2)</f>
        <v>0</v>
      </c>
    </row>
    <row r="244" spans="1:13" ht="0.95" customHeight="1" x14ac:dyDescent="0.25">
      <c r="A244" s="20"/>
      <c r="B244" s="20"/>
      <c r="C244" s="20"/>
      <c r="D244" s="25"/>
      <c r="E244" s="20"/>
      <c r="F244" s="20"/>
      <c r="G244" s="20"/>
      <c r="H244" s="20"/>
      <c r="I244" s="20"/>
      <c r="J244" s="20"/>
      <c r="K244" s="20"/>
      <c r="L244" s="20"/>
      <c r="M244" s="20"/>
    </row>
    <row r="245" spans="1:13" x14ac:dyDescent="0.25">
      <c r="A245" s="12" t="s">
        <v>205</v>
      </c>
      <c r="B245" s="12" t="s">
        <v>21</v>
      </c>
      <c r="C245" s="12" t="s">
        <v>34</v>
      </c>
      <c r="D245" s="24" t="s">
        <v>206</v>
      </c>
      <c r="E245" s="11"/>
      <c r="F245" s="11"/>
      <c r="G245" s="11"/>
      <c r="H245" s="11"/>
      <c r="I245" s="11"/>
      <c r="J245" s="11"/>
      <c r="K245" s="13">
        <f>K248</f>
        <v>63</v>
      </c>
      <c r="L245" s="14">
        <f>L248</f>
        <v>0</v>
      </c>
      <c r="M245" s="14">
        <f>M248</f>
        <v>0</v>
      </c>
    </row>
    <row r="246" spans="1:13" ht="191.25" x14ac:dyDescent="0.25">
      <c r="A246" s="11"/>
      <c r="B246" s="11"/>
      <c r="C246" s="11"/>
      <c r="D246" s="15" t="s">
        <v>207</v>
      </c>
      <c r="E246" s="11"/>
      <c r="F246" s="11"/>
      <c r="G246" s="11"/>
      <c r="H246" s="11"/>
      <c r="I246" s="11"/>
      <c r="J246" s="11"/>
      <c r="K246" s="11"/>
      <c r="L246" s="11"/>
      <c r="M246" s="11"/>
    </row>
    <row r="247" spans="1:13" x14ac:dyDescent="0.25">
      <c r="A247" s="11"/>
      <c r="B247" s="11"/>
      <c r="C247" s="11"/>
      <c r="D247" s="15"/>
      <c r="E247" s="12" t="s">
        <v>174</v>
      </c>
      <c r="F247" s="11">
        <v>1</v>
      </c>
      <c r="G247" s="16">
        <v>60</v>
      </c>
      <c r="H247" s="16">
        <v>0</v>
      </c>
      <c r="I247" s="16">
        <v>1.05</v>
      </c>
      <c r="J247" s="13">
        <f>F247*(G247+ (G247= 0))*(H247+ (H247= 0))*(I247+ (I247= 0))</f>
        <v>63</v>
      </c>
      <c r="K247" s="11"/>
      <c r="L247" s="11"/>
      <c r="M247" s="11"/>
    </row>
    <row r="248" spans="1:13" x14ac:dyDescent="0.25">
      <c r="A248" s="11"/>
      <c r="B248" s="11"/>
      <c r="C248" s="11"/>
      <c r="D248" s="15"/>
      <c r="E248" s="11"/>
      <c r="F248" s="11"/>
      <c r="G248" s="11"/>
      <c r="H248" s="11"/>
      <c r="I248" s="11"/>
      <c r="J248" s="17" t="s">
        <v>208</v>
      </c>
      <c r="K248" s="18">
        <f>SUM(J247:J247)</f>
        <v>63</v>
      </c>
      <c r="L248" s="19">
        <v>0</v>
      </c>
      <c r="M248" s="10">
        <f>ROUND(L248*K248,2)</f>
        <v>0</v>
      </c>
    </row>
    <row r="249" spans="1:13" ht="0.95" customHeight="1" x14ac:dyDescent="0.25">
      <c r="A249" s="20"/>
      <c r="B249" s="20"/>
      <c r="C249" s="20"/>
      <c r="D249" s="25"/>
      <c r="E249" s="20"/>
      <c r="F249" s="20"/>
      <c r="G249" s="20"/>
      <c r="H249" s="20"/>
      <c r="I249" s="20"/>
      <c r="J249" s="20"/>
      <c r="K249" s="20"/>
      <c r="L249" s="20"/>
      <c r="M249" s="20"/>
    </row>
    <row r="250" spans="1:13" x14ac:dyDescent="0.25">
      <c r="A250" s="12" t="s">
        <v>209</v>
      </c>
      <c r="B250" s="12" t="s">
        <v>21</v>
      </c>
      <c r="C250" s="12" t="s">
        <v>46</v>
      </c>
      <c r="D250" s="24" t="s">
        <v>210</v>
      </c>
      <c r="E250" s="11"/>
      <c r="F250" s="11"/>
      <c r="G250" s="11"/>
      <c r="H250" s="11"/>
      <c r="I250" s="11"/>
      <c r="J250" s="11"/>
      <c r="K250" s="13">
        <f>K253</f>
        <v>1</v>
      </c>
      <c r="L250" s="14">
        <f>L253</f>
        <v>0</v>
      </c>
      <c r="M250" s="14">
        <f>M253</f>
        <v>0</v>
      </c>
    </row>
    <row r="251" spans="1:13" ht="135" x14ac:dyDescent="0.25">
      <c r="A251" s="11"/>
      <c r="B251" s="11"/>
      <c r="C251" s="11"/>
      <c r="D251" s="15" t="s">
        <v>211</v>
      </c>
      <c r="E251" s="11"/>
      <c r="F251" s="11"/>
      <c r="G251" s="11"/>
      <c r="H251" s="11"/>
      <c r="I251" s="11"/>
      <c r="J251" s="11"/>
      <c r="K251" s="11"/>
      <c r="L251" s="11"/>
      <c r="M251" s="11"/>
    </row>
    <row r="252" spans="1:13" x14ac:dyDescent="0.25">
      <c r="A252" s="11"/>
      <c r="B252" s="11"/>
      <c r="C252" s="11"/>
      <c r="D252" s="15"/>
      <c r="E252" s="12" t="s">
        <v>18</v>
      </c>
      <c r="F252" s="11">
        <v>1</v>
      </c>
      <c r="G252" s="16">
        <v>0</v>
      </c>
      <c r="H252" s="16">
        <v>0</v>
      </c>
      <c r="I252" s="16">
        <v>0</v>
      </c>
      <c r="J252" s="13">
        <f>F252*(G252+ (G252= 0))*(H252+ (H252= 0))*(I252+ (I252= 0))</f>
        <v>1</v>
      </c>
      <c r="K252" s="11"/>
      <c r="L252" s="11"/>
      <c r="M252" s="11"/>
    </row>
    <row r="253" spans="1:13" x14ac:dyDescent="0.25">
      <c r="A253" s="11"/>
      <c r="B253" s="11"/>
      <c r="C253" s="11"/>
      <c r="D253" s="15"/>
      <c r="E253" s="11"/>
      <c r="F253" s="11"/>
      <c r="G253" s="11"/>
      <c r="H253" s="11"/>
      <c r="I253" s="11"/>
      <c r="J253" s="17" t="s">
        <v>212</v>
      </c>
      <c r="K253" s="18">
        <f>SUM(J252:J252)</f>
        <v>1</v>
      </c>
      <c r="L253" s="19">
        <v>0</v>
      </c>
      <c r="M253" s="10">
        <f>ROUND(L253*K253,2)</f>
        <v>0</v>
      </c>
    </row>
    <row r="254" spans="1:13" ht="0.95" customHeight="1" x14ac:dyDescent="0.25">
      <c r="A254" s="20"/>
      <c r="B254" s="20"/>
      <c r="C254" s="20"/>
      <c r="D254" s="25"/>
      <c r="E254" s="20"/>
      <c r="F254" s="20"/>
      <c r="G254" s="20"/>
      <c r="H254" s="20"/>
      <c r="I254" s="20"/>
      <c r="J254" s="20"/>
      <c r="K254" s="20"/>
      <c r="L254" s="20"/>
      <c r="M254" s="20"/>
    </row>
    <row r="255" spans="1:13" x14ac:dyDescent="0.25">
      <c r="A255" s="12" t="s">
        <v>213</v>
      </c>
      <c r="B255" s="12" t="s">
        <v>21</v>
      </c>
      <c r="C255" s="12" t="s">
        <v>197</v>
      </c>
      <c r="D255" s="24" t="s">
        <v>214</v>
      </c>
      <c r="E255" s="11"/>
      <c r="F255" s="11"/>
      <c r="G255" s="11"/>
      <c r="H255" s="11"/>
      <c r="I255" s="11"/>
      <c r="J255" s="11"/>
      <c r="K255" s="13">
        <f>K258</f>
        <v>44.1</v>
      </c>
      <c r="L255" s="14">
        <f>L258</f>
        <v>0</v>
      </c>
      <c r="M255" s="14">
        <f>M258</f>
        <v>0</v>
      </c>
    </row>
    <row r="256" spans="1:13" ht="90" x14ac:dyDescent="0.25">
      <c r="A256" s="11"/>
      <c r="B256" s="11"/>
      <c r="C256" s="11"/>
      <c r="D256" s="15" t="s">
        <v>215</v>
      </c>
      <c r="E256" s="11"/>
      <c r="F256" s="11"/>
      <c r="G256" s="11"/>
      <c r="H256" s="11"/>
      <c r="I256" s="11"/>
      <c r="J256" s="11"/>
      <c r="K256" s="11"/>
      <c r="L256" s="11"/>
      <c r="M256" s="11"/>
    </row>
    <row r="257" spans="1:13" x14ac:dyDescent="0.25">
      <c r="A257" s="11"/>
      <c r="B257" s="11"/>
      <c r="C257" s="11"/>
      <c r="D257" s="15"/>
      <c r="E257" s="12" t="s">
        <v>174</v>
      </c>
      <c r="F257" s="11">
        <v>1</v>
      </c>
      <c r="G257" s="16">
        <v>42</v>
      </c>
      <c r="H257" s="16">
        <v>0</v>
      </c>
      <c r="I257" s="16">
        <v>1.05</v>
      </c>
      <c r="J257" s="13">
        <f>F257*(G257+ (G257= 0))*(H257+ (H257= 0))*(I257+ (I257= 0))</f>
        <v>44.1</v>
      </c>
      <c r="K257" s="11"/>
      <c r="L257" s="11"/>
      <c r="M257" s="11"/>
    </row>
    <row r="258" spans="1:13" x14ac:dyDescent="0.25">
      <c r="A258" s="11"/>
      <c r="B258" s="11"/>
      <c r="C258" s="11"/>
      <c r="D258" s="15"/>
      <c r="E258" s="11"/>
      <c r="F258" s="11"/>
      <c r="G258" s="11"/>
      <c r="H258" s="11"/>
      <c r="I258" s="11"/>
      <c r="J258" s="17" t="s">
        <v>216</v>
      </c>
      <c r="K258" s="18">
        <f>SUM(J257:J257)</f>
        <v>44.1</v>
      </c>
      <c r="L258" s="19">
        <v>0</v>
      </c>
      <c r="M258" s="10">
        <f>ROUND(L258*K258,2)</f>
        <v>0</v>
      </c>
    </row>
    <row r="259" spans="1:13" ht="0.95" customHeight="1" x14ac:dyDescent="0.25">
      <c r="A259" s="20"/>
      <c r="B259" s="20"/>
      <c r="C259" s="20"/>
      <c r="D259" s="25"/>
      <c r="E259" s="20"/>
      <c r="F259" s="20"/>
      <c r="G259" s="20"/>
      <c r="H259" s="20"/>
      <c r="I259" s="20"/>
      <c r="J259" s="20"/>
      <c r="K259" s="20"/>
      <c r="L259" s="20"/>
      <c r="M259" s="20"/>
    </row>
    <row r="260" spans="1:13" x14ac:dyDescent="0.25">
      <c r="A260" s="12" t="s">
        <v>217</v>
      </c>
      <c r="B260" s="12" t="s">
        <v>21</v>
      </c>
      <c r="C260" s="12" t="s">
        <v>34</v>
      </c>
      <c r="D260" s="24" t="s">
        <v>218</v>
      </c>
      <c r="E260" s="11"/>
      <c r="F260" s="11"/>
      <c r="G260" s="11"/>
      <c r="H260" s="11"/>
      <c r="I260" s="11"/>
      <c r="J260" s="11"/>
      <c r="K260" s="13">
        <f>K263</f>
        <v>70</v>
      </c>
      <c r="L260" s="14">
        <f>L263</f>
        <v>0</v>
      </c>
      <c r="M260" s="14">
        <f>M263</f>
        <v>0</v>
      </c>
    </row>
    <row r="261" spans="1:13" ht="101.25" x14ac:dyDescent="0.25">
      <c r="A261" s="11"/>
      <c r="B261" s="11"/>
      <c r="C261" s="11"/>
      <c r="D261" s="15" t="s">
        <v>219</v>
      </c>
      <c r="E261" s="11"/>
      <c r="F261" s="11"/>
      <c r="G261" s="11"/>
      <c r="H261" s="11"/>
      <c r="I261" s="11"/>
      <c r="J261" s="11"/>
      <c r="K261" s="11"/>
      <c r="L261" s="11"/>
      <c r="M261" s="11"/>
    </row>
    <row r="262" spans="1:13" x14ac:dyDescent="0.25">
      <c r="A262" s="11"/>
      <c r="B262" s="11"/>
      <c r="C262" s="11"/>
      <c r="D262" s="15"/>
      <c r="E262" s="12" t="s">
        <v>18</v>
      </c>
      <c r="F262" s="11">
        <v>70</v>
      </c>
      <c r="G262" s="16">
        <v>0</v>
      </c>
      <c r="H262" s="16">
        <v>0</v>
      </c>
      <c r="I262" s="16">
        <v>0</v>
      </c>
      <c r="J262" s="13">
        <f>F262*(G262+ (G262= 0))*(H262+ (H262= 0))*(I262+ (I262= 0))</f>
        <v>70</v>
      </c>
      <c r="K262" s="11"/>
      <c r="L262" s="11"/>
      <c r="M262" s="11"/>
    </row>
    <row r="263" spans="1:13" x14ac:dyDescent="0.25">
      <c r="A263" s="11"/>
      <c r="B263" s="11"/>
      <c r="C263" s="11"/>
      <c r="D263" s="15"/>
      <c r="E263" s="11"/>
      <c r="F263" s="11"/>
      <c r="G263" s="11"/>
      <c r="H263" s="11"/>
      <c r="I263" s="11"/>
      <c r="J263" s="17" t="s">
        <v>220</v>
      </c>
      <c r="K263" s="18">
        <f>SUM(J262:J262)</f>
        <v>70</v>
      </c>
      <c r="L263" s="19">
        <v>0</v>
      </c>
      <c r="M263" s="10">
        <f>ROUND(L263*K263,2)</f>
        <v>0</v>
      </c>
    </row>
    <row r="264" spans="1:13" ht="0.95" customHeight="1" x14ac:dyDescent="0.25">
      <c r="A264" s="20"/>
      <c r="B264" s="20"/>
      <c r="C264" s="20"/>
      <c r="D264" s="25"/>
      <c r="E264" s="20"/>
      <c r="F264" s="20"/>
      <c r="G264" s="20"/>
      <c r="H264" s="20"/>
      <c r="I264" s="20"/>
      <c r="J264" s="20"/>
      <c r="K264" s="20"/>
      <c r="L264" s="20"/>
      <c r="M264" s="20"/>
    </row>
    <row r="265" spans="1:13" x14ac:dyDescent="0.25">
      <c r="A265" s="12" t="s">
        <v>221</v>
      </c>
      <c r="B265" s="12" t="s">
        <v>21</v>
      </c>
      <c r="C265" s="12" t="s">
        <v>34</v>
      </c>
      <c r="D265" s="24" t="s">
        <v>222</v>
      </c>
      <c r="E265" s="11"/>
      <c r="F265" s="11"/>
      <c r="G265" s="11"/>
      <c r="H265" s="11"/>
      <c r="I265" s="11"/>
      <c r="J265" s="11"/>
      <c r="K265" s="13">
        <f>K268</f>
        <v>70</v>
      </c>
      <c r="L265" s="14">
        <f>L268</f>
        <v>0</v>
      </c>
      <c r="M265" s="14">
        <f>M268</f>
        <v>0</v>
      </c>
    </row>
    <row r="266" spans="1:13" ht="191.25" x14ac:dyDescent="0.25">
      <c r="A266" s="11"/>
      <c r="B266" s="11"/>
      <c r="C266" s="11"/>
      <c r="D266" s="15" t="s">
        <v>223</v>
      </c>
      <c r="E266" s="11"/>
      <c r="F266" s="11"/>
      <c r="G266" s="11"/>
      <c r="H266" s="11"/>
      <c r="I266" s="11"/>
      <c r="J266" s="11"/>
      <c r="K266" s="11"/>
      <c r="L266" s="11"/>
      <c r="M266" s="11"/>
    </row>
    <row r="267" spans="1:13" x14ac:dyDescent="0.25">
      <c r="A267" s="11"/>
      <c r="B267" s="11"/>
      <c r="C267" s="11"/>
      <c r="D267" s="15"/>
      <c r="E267" s="12" t="s">
        <v>18</v>
      </c>
      <c r="F267" s="11">
        <v>70</v>
      </c>
      <c r="G267" s="16">
        <v>0</v>
      </c>
      <c r="H267" s="16">
        <v>0</v>
      </c>
      <c r="I267" s="16">
        <v>0</v>
      </c>
      <c r="J267" s="13">
        <f>F267*(G267+ (G267= 0))*(H267+ (H267= 0))*(I267+ (I267= 0))</f>
        <v>70</v>
      </c>
      <c r="K267" s="11"/>
      <c r="L267" s="11"/>
      <c r="M267" s="11"/>
    </row>
    <row r="268" spans="1:13" x14ac:dyDescent="0.25">
      <c r="A268" s="11"/>
      <c r="B268" s="11"/>
      <c r="C268" s="11"/>
      <c r="D268" s="15"/>
      <c r="E268" s="11"/>
      <c r="F268" s="11"/>
      <c r="G268" s="11"/>
      <c r="H268" s="11"/>
      <c r="I268" s="11"/>
      <c r="J268" s="17" t="s">
        <v>224</v>
      </c>
      <c r="K268" s="18">
        <f>SUM(J267:J267)</f>
        <v>70</v>
      </c>
      <c r="L268" s="19">
        <v>0</v>
      </c>
      <c r="M268" s="10">
        <f>ROUND(L268*K268,2)</f>
        <v>0</v>
      </c>
    </row>
    <row r="269" spans="1:13" ht="0.95" customHeight="1" x14ac:dyDescent="0.25">
      <c r="A269" s="20"/>
      <c r="B269" s="20"/>
      <c r="C269" s="20"/>
      <c r="D269" s="25"/>
      <c r="E269" s="20"/>
      <c r="F269" s="20"/>
      <c r="G269" s="20"/>
      <c r="H269" s="20"/>
      <c r="I269" s="20"/>
      <c r="J269" s="20"/>
      <c r="K269" s="20"/>
      <c r="L269" s="20"/>
      <c r="M269" s="20"/>
    </row>
    <row r="270" spans="1:13" x14ac:dyDescent="0.25">
      <c r="A270" s="12" t="s">
        <v>225</v>
      </c>
      <c r="B270" s="12" t="s">
        <v>21</v>
      </c>
      <c r="C270" s="12" t="s">
        <v>34</v>
      </c>
      <c r="D270" s="24" t="s">
        <v>226</v>
      </c>
      <c r="E270" s="11"/>
      <c r="F270" s="11"/>
      <c r="G270" s="11"/>
      <c r="H270" s="11"/>
      <c r="I270" s="11"/>
      <c r="J270" s="11"/>
      <c r="K270" s="13">
        <f>K273</f>
        <v>55</v>
      </c>
      <c r="L270" s="14">
        <f>L273</f>
        <v>0</v>
      </c>
      <c r="M270" s="14">
        <f>M273</f>
        <v>0</v>
      </c>
    </row>
    <row r="271" spans="1:13" ht="202.5" x14ac:dyDescent="0.25">
      <c r="A271" s="11"/>
      <c r="B271" s="11"/>
      <c r="C271" s="11"/>
      <c r="D271" s="15" t="s">
        <v>227</v>
      </c>
      <c r="E271" s="11"/>
      <c r="F271" s="11"/>
      <c r="G271" s="11"/>
      <c r="H271" s="11"/>
      <c r="I271" s="11"/>
      <c r="J271" s="11"/>
      <c r="K271" s="11"/>
      <c r="L271" s="11"/>
      <c r="M271" s="11"/>
    </row>
    <row r="272" spans="1:13" x14ac:dyDescent="0.25">
      <c r="A272" s="11"/>
      <c r="B272" s="11"/>
      <c r="C272" s="11"/>
      <c r="D272" s="15"/>
      <c r="E272" s="12" t="s">
        <v>18</v>
      </c>
      <c r="F272" s="11">
        <v>55</v>
      </c>
      <c r="G272" s="16">
        <v>0</v>
      </c>
      <c r="H272" s="16">
        <v>0</v>
      </c>
      <c r="I272" s="16">
        <v>0</v>
      </c>
      <c r="J272" s="13">
        <f>F272*(G272+ (G272= 0))*(H272+ (H272= 0))*(I272+ (I272= 0))</f>
        <v>55</v>
      </c>
      <c r="K272" s="11"/>
      <c r="L272" s="11"/>
      <c r="M272" s="11"/>
    </row>
    <row r="273" spans="1:13" x14ac:dyDescent="0.25">
      <c r="A273" s="11"/>
      <c r="B273" s="11"/>
      <c r="C273" s="11"/>
      <c r="D273" s="15"/>
      <c r="E273" s="11"/>
      <c r="F273" s="11"/>
      <c r="G273" s="11"/>
      <c r="H273" s="11"/>
      <c r="I273" s="11"/>
      <c r="J273" s="17" t="s">
        <v>228</v>
      </c>
      <c r="K273" s="18">
        <f>SUM(J272:J272)</f>
        <v>55</v>
      </c>
      <c r="L273" s="19">
        <v>0</v>
      </c>
      <c r="M273" s="10">
        <f>ROUND(L273*K273,2)</f>
        <v>0</v>
      </c>
    </row>
    <row r="274" spans="1:13" ht="0.95" customHeight="1" x14ac:dyDescent="0.25">
      <c r="A274" s="20"/>
      <c r="B274" s="20"/>
      <c r="C274" s="20"/>
      <c r="D274" s="25"/>
      <c r="E274" s="20"/>
      <c r="F274" s="20"/>
      <c r="G274" s="20"/>
      <c r="H274" s="20"/>
      <c r="I274" s="20"/>
      <c r="J274" s="20"/>
      <c r="K274" s="20"/>
      <c r="L274" s="20"/>
      <c r="M274" s="20"/>
    </row>
    <row r="275" spans="1:13" x14ac:dyDescent="0.25">
      <c r="A275" s="12" t="s">
        <v>229</v>
      </c>
      <c r="B275" s="12" t="s">
        <v>21</v>
      </c>
      <c r="C275" s="12" t="s">
        <v>46</v>
      </c>
      <c r="D275" s="24" t="s">
        <v>230</v>
      </c>
      <c r="E275" s="11"/>
      <c r="F275" s="11"/>
      <c r="G275" s="11"/>
      <c r="H275" s="11"/>
      <c r="I275" s="11"/>
      <c r="J275" s="11"/>
      <c r="K275" s="13">
        <f>K278</f>
        <v>1</v>
      </c>
      <c r="L275" s="14">
        <f>L278</f>
        <v>0</v>
      </c>
      <c r="M275" s="14">
        <f>M278</f>
        <v>0</v>
      </c>
    </row>
    <row r="276" spans="1:13" ht="45" x14ac:dyDescent="0.25">
      <c r="A276" s="11"/>
      <c r="B276" s="11"/>
      <c r="C276" s="11"/>
      <c r="D276" s="15" t="s">
        <v>231</v>
      </c>
      <c r="E276" s="11"/>
      <c r="F276" s="11"/>
      <c r="G276" s="11"/>
      <c r="H276" s="11"/>
      <c r="I276" s="11"/>
      <c r="J276" s="11"/>
      <c r="K276" s="11"/>
      <c r="L276" s="11"/>
      <c r="M276" s="11"/>
    </row>
    <row r="277" spans="1:13" x14ac:dyDescent="0.25">
      <c r="A277" s="11"/>
      <c r="B277" s="11"/>
      <c r="C277" s="11"/>
      <c r="D277" s="15"/>
      <c r="E277" s="12" t="s">
        <v>18</v>
      </c>
      <c r="F277" s="11">
        <v>1</v>
      </c>
      <c r="G277" s="16">
        <v>0</v>
      </c>
      <c r="H277" s="16">
        <v>0</v>
      </c>
      <c r="I277" s="16">
        <v>0</v>
      </c>
      <c r="J277" s="13">
        <f>F277*(G277+ (G277= 0))*(H277+ (H277= 0))*(I277+ (I277= 0))</f>
        <v>1</v>
      </c>
      <c r="K277" s="11"/>
      <c r="L277" s="11"/>
      <c r="M277" s="11"/>
    </row>
    <row r="278" spans="1:13" x14ac:dyDescent="0.25">
      <c r="A278" s="11"/>
      <c r="B278" s="11"/>
      <c r="C278" s="11"/>
      <c r="D278" s="15"/>
      <c r="E278" s="11"/>
      <c r="F278" s="11"/>
      <c r="G278" s="11"/>
      <c r="H278" s="11"/>
      <c r="I278" s="11"/>
      <c r="J278" s="17" t="s">
        <v>232</v>
      </c>
      <c r="K278" s="18">
        <f>SUM(J277:J277)</f>
        <v>1</v>
      </c>
      <c r="L278" s="19">
        <v>0</v>
      </c>
      <c r="M278" s="10">
        <f>ROUND(L278*K278,2)</f>
        <v>0</v>
      </c>
    </row>
    <row r="279" spans="1:13" ht="0.95" customHeight="1" x14ac:dyDescent="0.25">
      <c r="A279" s="20"/>
      <c r="B279" s="20"/>
      <c r="C279" s="20"/>
      <c r="D279" s="25"/>
      <c r="E279" s="20"/>
      <c r="F279" s="20"/>
      <c r="G279" s="20"/>
      <c r="H279" s="20"/>
      <c r="I279" s="20"/>
      <c r="J279" s="20"/>
      <c r="K279" s="20"/>
      <c r="L279" s="20"/>
      <c r="M279" s="20"/>
    </row>
    <row r="280" spans="1:13" x14ac:dyDescent="0.25">
      <c r="A280" s="12" t="s">
        <v>233</v>
      </c>
      <c r="B280" s="12" t="s">
        <v>21</v>
      </c>
      <c r="C280" s="12" t="s">
        <v>34</v>
      </c>
      <c r="D280" s="24" t="s">
        <v>234</v>
      </c>
      <c r="E280" s="11"/>
      <c r="F280" s="11"/>
      <c r="G280" s="11"/>
      <c r="H280" s="11"/>
      <c r="I280" s="11"/>
      <c r="J280" s="11"/>
      <c r="K280" s="13">
        <f>K284</f>
        <v>125</v>
      </c>
      <c r="L280" s="14">
        <f>L284</f>
        <v>0</v>
      </c>
      <c r="M280" s="14">
        <f>M284</f>
        <v>0</v>
      </c>
    </row>
    <row r="281" spans="1:13" ht="146.25" x14ac:dyDescent="0.25">
      <c r="A281" s="11"/>
      <c r="B281" s="11"/>
      <c r="C281" s="11"/>
      <c r="D281" s="15" t="s">
        <v>235</v>
      </c>
      <c r="E281" s="11"/>
      <c r="F281" s="11"/>
      <c r="G281" s="11"/>
      <c r="H281" s="11"/>
      <c r="I281" s="11"/>
      <c r="J281" s="11"/>
      <c r="K281" s="11"/>
      <c r="L281" s="11"/>
      <c r="M281" s="11"/>
    </row>
    <row r="282" spans="1:13" x14ac:dyDescent="0.25">
      <c r="A282" s="11"/>
      <c r="B282" s="11"/>
      <c r="C282" s="11"/>
      <c r="D282" s="15"/>
      <c r="E282" s="12" t="s">
        <v>18</v>
      </c>
      <c r="F282" s="11">
        <v>55</v>
      </c>
      <c r="G282" s="16">
        <v>0</v>
      </c>
      <c r="H282" s="16">
        <v>0</v>
      </c>
      <c r="I282" s="16">
        <v>0</v>
      </c>
      <c r="J282" s="13">
        <f>F282*(G282+ (G282= 0))*(H282+ (H282= 0))*(I282+ (I282= 0))</f>
        <v>55</v>
      </c>
      <c r="K282" s="11"/>
      <c r="L282" s="11"/>
      <c r="M282" s="11"/>
    </row>
    <row r="283" spans="1:13" x14ac:dyDescent="0.25">
      <c r="A283" s="11"/>
      <c r="B283" s="11"/>
      <c r="C283" s="11"/>
      <c r="D283" s="15"/>
      <c r="E283" s="12" t="s">
        <v>18</v>
      </c>
      <c r="F283" s="11">
        <v>70</v>
      </c>
      <c r="G283" s="16">
        <v>0</v>
      </c>
      <c r="H283" s="16">
        <v>0</v>
      </c>
      <c r="I283" s="16">
        <v>0</v>
      </c>
      <c r="J283" s="13">
        <f>F283*(G283+ (G283= 0))*(H283+ (H283= 0))*(I283+ (I283= 0))</f>
        <v>70</v>
      </c>
      <c r="K283" s="11"/>
      <c r="L283" s="11"/>
      <c r="M283" s="11"/>
    </row>
    <row r="284" spans="1:13" x14ac:dyDescent="0.25">
      <c r="A284" s="11"/>
      <c r="B284" s="11"/>
      <c r="C284" s="11"/>
      <c r="D284" s="15"/>
      <c r="E284" s="11"/>
      <c r="F284" s="11"/>
      <c r="G284" s="11"/>
      <c r="H284" s="11"/>
      <c r="I284" s="11"/>
      <c r="J284" s="17" t="s">
        <v>236</v>
      </c>
      <c r="K284" s="18">
        <f>SUM(J282:J283)</f>
        <v>125</v>
      </c>
      <c r="L284" s="19">
        <v>0</v>
      </c>
      <c r="M284" s="10">
        <f>ROUND(L284*K284,2)</f>
        <v>0</v>
      </c>
    </row>
    <row r="285" spans="1:13" ht="0.95" customHeight="1" x14ac:dyDescent="0.25">
      <c r="A285" s="20"/>
      <c r="B285" s="20"/>
      <c r="C285" s="20"/>
      <c r="D285" s="25"/>
      <c r="E285" s="20"/>
      <c r="F285" s="20"/>
      <c r="G285" s="20"/>
      <c r="H285" s="20"/>
      <c r="I285" s="20"/>
      <c r="J285" s="20"/>
      <c r="K285" s="20"/>
      <c r="L285" s="20"/>
      <c r="M285" s="20"/>
    </row>
    <row r="286" spans="1:13" x14ac:dyDescent="0.25">
      <c r="A286" s="11"/>
      <c r="B286" s="11"/>
      <c r="C286" s="11"/>
      <c r="D286" s="15"/>
      <c r="E286" s="11"/>
      <c r="F286" s="11"/>
      <c r="G286" s="11"/>
      <c r="H286" s="11"/>
      <c r="I286" s="11"/>
      <c r="J286" s="17" t="s">
        <v>237</v>
      </c>
      <c r="K286" s="21">
        <v>1</v>
      </c>
      <c r="L286" s="10">
        <f>M210+M220+M225+M230+M243+M248+M253+M258+M263+M268+M273+M278+M284</f>
        <v>0</v>
      </c>
      <c r="M286" s="10">
        <f>ROUND(L286*K286,2)</f>
        <v>0</v>
      </c>
    </row>
    <row r="287" spans="1:13" ht="0.95" customHeight="1" x14ac:dyDescent="0.25">
      <c r="A287" s="20"/>
      <c r="B287" s="20"/>
      <c r="C287" s="20"/>
      <c r="D287" s="25"/>
      <c r="E287" s="20"/>
      <c r="F287" s="20"/>
      <c r="G287" s="20"/>
      <c r="H287" s="20"/>
      <c r="I287" s="20"/>
      <c r="J287" s="20"/>
      <c r="K287" s="20"/>
      <c r="L287" s="20"/>
      <c r="M287" s="20"/>
    </row>
    <row r="288" spans="1:13" x14ac:dyDescent="0.25">
      <c r="A288" s="7" t="s">
        <v>238</v>
      </c>
      <c r="B288" s="7" t="s">
        <v>17</v>
      </c>
      <c r="C288" s="7" t="s">
        <v>18</v>
      </c>
      <c r="D288" s="23" t="s">
        <v>239</v>
      </c>
      <c r="E288" s="8"/>
      <c r="F288" s="8"/>
      <c r="G288" s="8"/>
      <c r="H288" s="8"/>
      <c r="I288" s="8"/>
      <c r="J288" s="8"/>
      <c r="K288" s="9">
        <f>K305</f>
        <v>1</v>
      </c>
      <c r="L288" s="10">
        <f>L305</f>
        <v>0</v>
      </c>
      <c r="M288" s="10">
        <f>M305</f>
        <v>0</v>
      </c>
    </row>
    <row r="289" spans="1:13" x14ac:dyDescent="0.25">
      <c r="A289" s="11"/>
      <c r="B289" s="11"/>
      <c r="C289" s="11"/>
      <c r="D289" s="15"/>
      <c r="E289" s="11"/>
      <c r="F289" s="11"/>
      <c r="G289" s="11"/>
      <c r="H289" s="11"/>
      <c r="I289" s="11"/>
      <c r="J289" s="11"/>
      <c r="K289" s="11"/>
      <c r="L289" s="11"/>
      <c r="M289" s="11"/>
    </row>
    <row r="290" spans="1:13" x14ac:dyDescent="0.25">
      <c r="A290" s="12" t="s">
        <v>240</v>
      </c>
      <c r="B290" s="12" t="s">
        <v>21</v>
      </c>
      <c r="C290" s="12" t="s">
        <v>46</v>
      </c>
      <c r="D290" s="24" t="s">
        <v>241</v>
      </c>
      <c r="E290" s="11"/>
      <c r="F290" s="11"/>
      <c r="G290" s="11"/>
      <c r="H290" s="11"/>
      <c r="I290" s="11"/>
      <c r="J290" s="11"/>
      <c r="K290" s="13">
        <f>K293</f>
        <v>1</v>
      </c>
      <c r="L290" s="14">
        <f>L293</f>
        <v>0</v>
      </c>
      <c r="M290" s="14">
        <f>M293</f>
        <v>0</v>
      </c>
    </row>
    <row r="291" spans="1:13" ht="225" x14ac:dyDescent="0.25">
      <c r="A291" s="11"/>
      <c r="B291" s="11"/>
      <c r="C291" s="11"/>
      <c r="D291" s="15" t="s">
        <v>242</v>
      </c>
      <c r="E291" s="11"/>
      <c r="F291" s="11"/>
      <c r="G291" s="11"/>
      <c r="H291" s="11"/>
      <c r="I291" s="11"/>
      <c r="J291" s="11"/>
      <c r="K291" s="11"/>
      <c r="L291" s="11"/>
      <c r="M291" s="11"/>
    </row>
    <row r="292" spans="1:13" x14ac:dyDescent="0.25">
      <c r="A292" s="11"/>
      <c r="B292" s="11"/>
      <c r="C292" s="11"/>
      <c r="D292" s="15"/>
      <c r="E292" s="12" t="s">
        <v>18</v>
      </c>
      <c r="F292" s="11">
        <v>1</v>
      </c>
      <c r="G292" s="16">
        <v>0</v>
      </c>
      <c r="H292" s="16">
        <v>0</v>
      </c>
      <c r="I292" s="16">
        <v>0</v>
      </c>
      <c r="J292" s="13">
        <f>F292*(G292+ (G292= 0))*(H292+ (H292= 0))*(I292+ (I292= 0))</f>
        <v>1</v>
      </c>
      <c r="K292" s="11"/>
      <c r="L292" s="11"/>
      <c r="M292" s="11"/>
    </row>
    <row r="293" spans="1:13" x14ac:dyDescent="0.25">
      <c r="A293" s="11"/>
      <c r="B293" s="11"/>
      <c r="C293" s="11"/>
      <c r="D293" s="15"/>
      <c r="E293" s="11"/>
      <c r="F293" s="11"/>
      <c r="G293" s="11"/>
      <c r="H293" s="11"/>
      <c r="I293" s="11"/>
      <c r="J293" s="17" t="s">
        <v>243</v>
      </c>
      <c r="K293" s="18">
        <f>SUM(J292:J292)</f>
        <v>1</v>
      </c>
      <c r="L293" s="19">
        <v>0</v>
      </c>
      <c r="M293" s="10">
        <f>ROUND(L293*K293,2)</f>
        <v>0</v>
      </c>
    </row>
    <row r="294" spans="1:13" ht="0.95" customHeight="1" x14ac:dyDescent="0.25">
      <c r="A294" s="20"/>
      <c r="B294" s="20"/>
      <c r="C294" s="20"/>
      <c r="D294" s="25"/>
      <c r="E294" s="20"/>
      <c r="F294" s="20"/>
      <c r="G294" s="20"/>
      <c r="H294" s="20"/>
      <c r="I294" s="20"/>
      <c r="J294" s="20"/>
      <c r="K294" s="20"/>
      <c r="L294" s="20"/>
      <c r="M294" s="20"/>
    </row>
    <row r="295" spans="1:13" x14ac:dyDescent="0.25">
      <c r="A295" s="12" t="s">
        <v>244</v>
      </c>
      <c r="B295" s="12" t="s">
        <v>21</v>
      </c>
      <c r="C295" s="12" t="s">
        <v>46</v>
      </c>
      <c r="D295" s="24" t="s">
        <v>245</v>
      </c>
      <c r="E295" s="11"/>
      <c r="F295" s="11"/>
      <c r="G295" s="11"/>
      <c r="H295" s="11"/>
      <c r="I295" s="11"/>
      <c r="J295" s="11"/>
      <c r="K295" s="13">
        <f>K298</f>
        <v>2</v>
      </c>
      <c r="L295" s="14">
        <f>L298</f>
        <v>0</v>
      </c>
      <c r="M295" s="14">
        <f>M298</f>
        <v>0</v>
      </c>
    </row>
    <row r="296" spans="1:13" ht="360" x14ac:dyDescent="0.25">
      <c r="A296" s="11"/>
      <c r="B296" s="11"/>
      <c r="C296" s="11"/>
      <c r="D296" s="15" t="s">
        <v>246</v>
      </c>
      <c r="E296" s="11"/>
      <c r="F296" s="11"/>
      <c r="G296" s="11"/>
      <c r="H296" s="11"/>
      <c r="I296" s="11"/>
      <c r="J296" s="11"/>
      <c r="K296" s="11"/>
      <c r="L296" s="11"/>
      <c r="M296" s="11"/>
    </row>
    <row r="297" spans="1:13" x14ac:dyDescent="0.25">
      <c r="A297" s="11"/>
      <c r="B297" s="11"/>
      <c r="C297" s="11"/>
      <c r="D297" s="15"/>
      <c r="E297" s="12" t="s">
        <v>18</v>
      </c>
      <c r="F297" s="11">
        <v>2</v>
      </c>
      <c r="G297" s="16">
        <v>0</v>
      </c>
      <c r="H297" s="16">
        <v>0</v>
      </c>
      <c r="I297" s="16">
        <v>0</v>
      </c>
      <c r="J297" s="13">
        <f>F297*(G297+ (G297= 0))*(H297+ (H297= 0))*(I297+ (I297= 0))</f>
        <v>2</v>
      </c>
      <c r="K297" s="11"/>
      <c r="L297" s="11"/>
      <c r="M297" s="11"/>
    </row>
    <row r="298" spans="1:13" x14ac:dyDescent="0.25">
      <c r="A298" s="11"/>
      <c r="B298" s="11"/>
      <c r="C298" s="11"/>
      <c r="D298" s="15"/>
      <c r="E298" s="11"/>
      <c r="F298" s="11"/>
      <c r="G298" s="11"/>
      <c r="H298" s="11"/>
      <c r="I298" s="11"/>
      <c r="J298" s="17" t="s">
        <v>247</v>
      </c>
      <c r="K298" s="18">
        <f>SUM(J297:J297)</f>
        <v>2</v>
      </c>
      <c r="L298" s="19">
        <v>0</v>
      </c>
      <c r="M298" s="10">
        <f>ROUND(L298*K298,2)</f>
        <v>0</v>
      </c>
    </row>
    <row r="299" spans="1:13" ht="0.95" customHeight="1" x14ac:dyDescent="0.25">
      <c r="A299" s="20"/>
      <c r="B299" s="20"/>
      <c r="C299" s="20"/>
      <c r="D299" s="25"/>
      <c r="E299" s="20"/>
      <c r="F299" s="20"/>
      <c r="G299" s="20"/>
      <c r="H299" s="20"/>
      <c r="I299" s="20"/>
      <c r="J299" s="20"/>
      <c r="K299" s="20"/>
      <c r="L299" s="20"/>
      <c r="M299" s="20"/>
    </row>
    <row r="300" spans="1:13" x14ac:dyDescent="0.25">
      <c r="A300" s="12" t="s">
        <v>248</v>
      </c>
      <c r="B300" s="12" t="s">
        <v>21</v>
      </c>
      <c r="C300" s="12" t="s">
        <v>46</v>
      </c>
      <c r="D300" s="24" t="s">
        <v>249</v>
      </c>
      <c r="E300" s="11"/>
      <c r="F300" s="11"/>
      <c r="G300" s="11"/>
      <c r="H300" s="11"/>
      <c r="I300" s="11"/>
      <c r="J300" s="11"/>
      <c r="K300" s="13">
        <f>K303</f>
        <v>1</v>
      </c>
      <c r="L300" s="14">
        <f>L303</f>
        <v>0</v>
      </c>
      <c r="M300" s="14">
        <f>M303</f>
        <v>0</v>
      </c>
    </row>
    <row r="301" spans="1:13" ht="393.75" x14ac:dyDescent="0.25">
      <c r="A301" s="11"/>
      <c r="B301" s="11"/>
      <c r="C301" s="11"/>
      <c r="D301" s="15" t="s">
        <v>250</v>
      </c>
      <c r="E301" s="11"/>
      <c r="F301" s="11"/>
      <c r="G301" s="11"/>
      <c r="H301" s="11"/>
      <c r="I301" s="11"/>
      <c r="J301" s="11"/>
      <c r="K301" s="11"/>
      <c r="L301" s="11"/>
      <c r="M301" s="11"/>
    </row>
    <row r="302" spans="1:13" x14ac:dyDescent="0.25">
      <c r="A302" s="11"/>
      <c r="B302" s="11"/>
      <c r="C302" s="11"/>
      <c r="D302" s="15"/>
      <c r="E302" s="12" t="s">
        <v>18</v>
      </c>
      <c r="F302" s="11">
        <v>1</v>
      </c>
      <c r="G302" s="16">
        <v>0</v>
      </c>
      <c r="H302" s="16">
        <v>0</v>
      </c>
      <c r="I302" s="16">
        <v>0</v>
      </c>
      <c r="J302" s="13">
        <f>F302*(G302+ (G302= 0))*(H302+ (H302= 0))*(I302+ (I302= 0))</f>
        <v>1</v>
      </c>
      <c r="K302" s="11"/>
      <c r="L302" s="11"/>
      <c r="M302" s="11"/>
    </row>
    <row r="303" spans="1:13" x14ac:dyDescent="0.25">
      <c r="A303" s="11"/>
      <c r="B303" s="11"/>
      <c r="C303" s="11"/>
      <c r="D303" s="15"/>
      <c r="E303" s="11"/>
      <c r="F303" s="11"/>
      <c r="G303" s="11"/>
      <c r="H303" s="11"/>
      <c r="I303" s="11"/>
      <c r="J303" s="17" t="s">
        <v>251</v>
      </c>
      <c r="K303" s="18">
        <f>SUM(J302:J302)</f>
        <v>1</v>
      </c>
      <c r="L303" s="19">
        <v>0</v>
      </c>
      <c r="M303" s="10">
        <f>ROUND(L303*K303,2)</f>
        <v>0</v>
      </c>
    </row>
    <row r="304" spans="1:13" ht="0.95" customHeight="1" x14ac:dyDescent="0.25">
      <c r="A304" s="20"/>
      <c r="B304" s="20"/>
      <c r="C304" s="20"/>
      <c r="D304" s="25"/>
      <c r="E304" s="20"/>
      <c r="F304" s="20"/>
      <c r="G304" s="20"/>
      <c r="H304" s="20"/>
      <c r="I304" s="20"/>
      <c r="J304" s="20"/>
      <c r="K304" s="20"/>
      <c r="L304" s="20"/>
      <c r="M304" s="20"/>
    </row>
    <row r="305" spans="1:13" x14ac:dyDescent="0.25">
      <c r="A305" s="11"/>
      <c r="B305" s="11"/>
      <c r="C305" s="11"/>
      <c r="D305" s="15"/>
      <c r="E305" s="11"/>
      <c r="F305" s="11"/>
      <c r="G305" s="11"/>
      <c r="H305" s="11"/>
      <c r="I305" s="11"/>
      <c r="J305" s="17" t="s">
        <v>252</v>
      </c>
      <c r="K305" s="21">
        <v>1</v>
      </c>
      <c r="L305" s="10">
        <f>M293+M298+M303</f>
        <v>0</v>
      </c>
      <c r="M305" s="10">
        <f>ROUND(L305*K305,2)</f>
        <v>0</v>
      </c>
    </row>
    <row r="306" spans="1:13" ht="0.95" customHeight="1" x14ac:dyDescent="0.25">
      <c r="A306" s="20"/>
      <c r="B306" s="20"/>
      <c r="C306" s="20"/>
      <c r="D306" s="25"/>
      <c r="E306" s="20"/>
      <c r="F306" s="20"/>
      <c r="G306" s="20"/>
      <c r="H306" s="20"/>
      <c r="I306" s="20"/>
      <c r="J306" s="20"/>
      <c r="K306" s="20"/>
      <c r="L306" s="20"/>
      <c r="M306" s="20"/>
    </row>
    <row r="307" spans="1:13" x14ac:dyDescent="0.25">
      <c r="A307" s="7" t="s">
        <v>253</v>
      </c>
      <c r="B307" s="7" t="s">
        <v>17</v>
      </c>
      <c r="C307" s="7" t="s">
        <v>18</v>
      </c>
      <c r="D307" s="23" t="s">
        <v>254</v>
      </c>
      <c r="E307" s="8"/>
      <c r="F307" s="8"/>
      <c r="G307" s="8"/>
      <c r="H307" s="8"/>
      <c r="I307" s="8"/>
      <c r="J307" s="8"/>
      <c r="K307" s="9">
        <f>K324</f>
        <v>1</v>
      </c>
      <c r="L307" s="10">
        <f>L324</f>
        <v>0</v>
      </c>
      <c r="M307" s="10">
        <f>M324</f>
        <v>0</v>
      </c>
    </row>
    <row r="308" spans="1:13" x14ac:dyDescent="0.25">
      <c r="A308" s="11"/>
      <c r="B308" s="11"/>
      <c r="C308" s="11"/>
      <c r="D308" s="15"/>
      <c r="E308" s="11"/>
      <c r="F308" s="11"/>
      <c r="G308" s="11"/>
      <c r="H308" s="11"/>
      <c r="I308" s="11"/>
      <c r="J308" s="11"/>
      <c r="K308" s="11"/>
      <c r="L308" s="11"/>
      <c r="M308" s="11"/>
    </row>
    <row r="309" spans="1:13" x14ac:dyDescent="0.25">
      <c r="A309" s="12" t="s">
        <v>255</v>
      </c>
      <c r="B309" s="12" t="s">
        <v>21</v>
      </c>
      <c r="C309" s="12" t="s">
        <v>46</v>
      </c>
      <c r="D309" s="24" t="s">
        <v>256</v>
      </c>
      <c r="E309" s="11"/>
      <c r="F309" s="11"/>
      <c r="G309" s="11"/>
      <c r="H309" s="11"/>
      <c r="I309" s="11"/>
      <c r="J309" s="11"/>
      <c r="K309" s="13">
        <f>K312</f>
        <v>6</v>
      </c>
      <c r="L309" s="14">
        <f>L312</f>
        <v>0</v>
      </c>
      <c r="M309" s="14">
        <f>M312</f>
        <v>0</v>
      </c>
    </row>
    <row r="310" spans="1:13" ht="123.75" x14ac:dyDescent="0.25">
      <c r="A310" s="11"/>
      <c r="B310" s="11"/>
      <c r="C310" s="11"/>
      <c r="D310" s="15" t="s">
        <v>257</v>
      </c>
      <c r="E310" s="11"/>
      <c r="F310" s="11"/>
      <c r="G310" s="11"/>
      <c r="H310" s="11"/>
      <c r="I310" s="11"/>
      <c r="J310" s="11"/>
      <c r="K310" s="11"/>
      <c r="L310" s="11"/>
      <c r="M310" s="11"/>
    </row>
    <row r="311" spans="1:13" x14ac:dyDescent="0.25">
      <c r="A311" s="11"/>
      <c r="B311" s="11"/>
      <c r="C311" s="11"/>
      <c r="D311" s="15"/>
      <c r="E311" s="12" t="s">
        <v>18</v>
      </c>
      <c r="F311" s="11">
        <v>6</v>
      </c>
      <c r="G311" s="16">
        <v>0</v>
      </c>
      <c r="H311" s="16">
        <v>0</v>
      </c>
      <c r="I311" s="16">
        <v>0</v>
      </c>
      <c r="J311" s="13">
        <f>F311*(G311+ (G311= 0))*(H311+ (H311= 0))*(I311+ (I311= 0))</f>
        <v>6</v>
      </c>
      <c r="K311" s="11"/>
      <c r="L311" s="11"/>
      <c r="M311" s="11"/>
    </row>
    <row r="312" spans="1:13" x14ac:dyDescent="0.25">
      <c r="A312" s="11"/>
      <c r="B312" s="11"/>
      <c r="C312" s="11"/>
      <c r="D312" s="15"/>
      <c r="E312" s="11"/>
      <c r="F312" s="11"/>
      <c r="G312" s="11"/>
      <c r="H312" s="11"/>
      <c r="I312" s="11"/>
      <c r="J312" s="17" t="s">
        <v>258</v>
      </c>
      <c r="K312" s="18">
        <f>SUM(J311:J311)</f>
        <v>6</v>
      </c>
      <c r="L312" s="19">
        <v>0</v>
      </c>
      <c r="M312" s="10">
        <f>ROUND(L312*K312,2)</f>
        <v>0</v>
      </c>
    </row>
    <row r="313" spans="1:13" ht="0.95" customHeight="1" x14ac:dyDescent="0.25">
      <c r="A313" s="20"/>
      <c r="B313" s="20"/>
      <c r="C313" s="20"/>
      <c r="D313" s="25"/>
      <c r="E313" s="20"/>
      <c r="F313" s="20"/>
      <c r="G313" s="20"/>
      <c r="H313" s="20"/>
      <c r="I313" s="20"/>
      <c r="J313" s="20"/>
      <c r="K313" s="20"/>
      <c r="L313" s="20"/>
      <c r="M313" s="20"/>
    </row>
    <row r="314" spans="1:13" x14ac:dyDescent="0.25">
      <c r="A314" s="12" t="s">
        <v>259</v>
      </c>
      <c r="B314" s="12" t="s">
        <v>21</v>
      </c>
      <c r="C314" s="12" t="s">
        <v>46</v>
      </c>
      <c r="D314" s="24" t="s">
        <v>260</v>
      </c>
      <c r="E314" s="11"/>
      <c r="F314" s="11"/>
      <c r="G314" s="11"/>
      <c r="H314" s="11"/>
      <c r="I314" s="11"/>
      <c r="J314" s="11"/>
      <c r="K314" s="13">
        <f>K317</f>
        <v>6</v>
      </c>
      <c r="L314" s="14">
        <f>L317</f>
        <v>0</v>
      </c>
      <c r="M314" s="14">
        <f>M317</f>
        <v>0</v>
      </c>
    </row>
    <row r="315" spans="1:13" ht="123.75" x14ac:dyDescent="0.25">
      <c r="A315" s="11"/>
      <c r="B315" s="11"/>
      <c r="C315" s="11"/>
      <c r="D315" s="15" t="s">
        <v>261</v>
      </c>
      <c r="E315" s="11"/>
      <c r="F315" s="11"/>
      <c r="G315" s="11"/>
      <c r="H315" s="11"/>
      <c r="I315" s="11"/>
      <c r="J315" s="11"/>
      <c r="K315" s="11"/>
      <c r="L315" s="11"/>
      <c r="M315" s="11"/>
    </row>
    <row r="316" spans="1:13" x14ac:dyDescent="0.25">
      <c r="A316" s="11"/>
      <c r="B316" s="11"/>
      <c r="C316" s="11"/>
      <c r="D316" s="15"/>
      <c r="E316" s="12" t="s">
        <v>18</v>
      </c>
      <c r="F316" s="11">
        <v>6</v>
      </c>
      <c r="G316" s="16">
        <v>0</v>
      </c>
      <c r="H316" s="16">
        <v>0</v>
      </c>
      <c r="I316" s="16">
        <v>0</v>
      </c>
      <c r="J316" s="13">
        <f>F316*(G316+ (G316= 0))*(H316+ (H316= 0))*(I316+ (I316= 0))</f>
        <v>6</v>
      </c>
      <c r="K316" s="11"/>
      <c r="L316" s="11"/>
      <c r="M316" s="11"/>
    </row>
    <row r="317" spans="1:13" x14ac:dyDescent="0.25">
      <c r="A317" s="11"/>
      <c r="B317" s="11"/>
      <c r="C317" s="11"/>
      <c r="D317" s="15"/>
      <c r="E317" s="11"/>
      <c r="F317" s="11"/>
      <c r="G317" s="11"/>
      <c r="H317" s="11"/>
      <c r="I317" s="11"/>
      <c r="J317" s="17" t="s">
        <v>262</v>
      </c>
      <c r="K317" s="18">
        <f>SUM(J316:J316)</f>
        <v>6</v>
      </c>
      <c r="L317" s="19">
        <v>0</v>
      </c>
      <c r="M317" s="10">
        <f>ROUND(L317*K317,2)</f>
        <v>0</v>
      </c>
    </row>
    <row r="318" spans="1:13" ht="0.95" customHeight="1" x14ac:dyDescent="0.25">
      <c r="A318" s="20"/>
      <c r="B318" s="20"/>
      <c r="C318" s="20"/>
      <c r="D318" s="25"/>
      <c r="E318" s="20"/>
      <c r="F318" s="20"/>
      <c r="G318" s="20"/>
      <c r="H318" s="20"/>
      <c r="I318" s="20"/>
      <c r="J318" s="20"/>
      <c r="K318" s="20"/>
      <c r="L318" s="20"/>
      <c r="M318" s="20"/>
    </row>
    <row r="319" spans="1:13" x14ac:dyDescent="0.25">
      <c r="A319" s="12" t="s">
        <v>263</v>
      </c>
      <c r="B319" s="12" t="s">
        <v>21</v>
      </c>
      <c r="C319" s="12" t="s">
        <v>46</v>
      </c>
      <c r="D319" s="24" t="s">
        <v>264</v>
      </c>
      <c r="E319" s="11"/>
      <c r="F319" s="11"/>
      <c r="G319" s="11"/>
      <c r="H319" s="11"/>
      <c r="I319" s="11"/>
      <c r="J319" s="11"/>
      <c r="K319" s="13">
        <f>K322</f>
        <v>2</v>
      </c>
      <c r="L319" s="14">
        <f>L322</f>
        <v>0</v>
      </c>
      <c r="M319" s="14">
        <f>M322</f>
        <v>0</v>
      </c>
    </row>
    <row r="320" spans="1:13" ht="56.25" x14ac:dyDescent="0.25">
      <c r="A320" s="11"/>
      <c r="B320" s="11"/>
      <c r="C320" s="11"/>
      <c r="D320" s="15" t="s">
        <v>265</v>
      </c>
      <c r="E320" s="11"/>
      <c r="F320" s="11"/>
      <c r="G320" s="11"/>
      <c r="H320" s="11"/>
      <c r="I320" s="11"/>
      <c r="J320" s="11"/>
      <c r="K320" s="11"/>
      <c r="L320" s="11"/>
      <c r="M320" s="11"/>
    </row>
    <row r="321" spans="1:13" x14ac:dyDescent="0.25">
      <c r="A321" s="11"/>
      <c r="B321" s="11"/>
      <c r="C321" s="11"/>
      <c r="D321" s="15"/>
      <c r="E321" s="12" t="s">
        <v>18</v>
      </c>
      <c r="F321" s="11">
        <v>2</v>
      </c>
      <c r="G321" s="16">
        <v>0</v>
      </c>
      <c r="H321" s="16">
        <v>0</v>
      </c>
      <c r="I321" s="16">
        <v>0</v>
      </c>
      <c r="J321" s="13">
        <f>F321*(G321+ (G321= 0))*(H321+ (H321= 0))*(I321+ (I321= 0))</f>
        <v>2</v>
      </c>
      <c r="K321" s="11"/>
      <c r="L321" s="11"/>
      <c r="M321" s="11"/>
    </row>
    <row r="322" spans="1:13" x14ac:dyDescent="0.25">
      <c r="A322" s="11"/>
      <c r="B322" s="11"/>
      <c r="C322" s="11"/>
      <c r="D322" s="15"/>
      <c r="E322" s="11"/>
      <c r="F322" s="11"/>
      <c r="G322" s="11"/>
      <c r="H322" s="11"/>
      <c r="I322" s="11"/>
      <c r="J322" s="17" t="s">
        <v>266</v>
      </c>
      <c r="K322" s="18">
        <f>SUM(J321:J321)</f>
        <v>2</v>
      </c>
      <c r="L322" s="19">
        <v>0</v>
      </c>
      <c r="M322" s="10">
        <f>ROUND(L322*K322,2)</f>
        <v>0</v>
      </c>
    </row>
    <row r="323" spans="1:13" ht="0.95" customHeight="1" x14ac:dyDescent="0.25">
      <c r="A323" s="20"/>
      <c r="B323" s="20"/>
      <c r="C323" s="20"/>
      <c r="D323" s="25"/>
      <c r="E323" s="20"/>
      <c r="F323" s="20"/>
      <c r="G323" s="20"/>
      <c r="H323" s="20"/>
      <c r="I323" s="20"/>
      <c r="J323" s="20"/>
      <c r="K323" s="20"/>
      <c r="L323" s="20"/>
      <c r="M323" s="20"/>
    </row>
    <row r="324" spans="1:13" x14ac:dyDescent="0.25">
      <c r="A324" s="11"/>
      <c r="B324" s="11"/>
      <c r="C324" s="11"/>
      <c r="D324" s="15"/>
      <c r="E324" s="11"/>
      <c r="F324" s="11"/>
      <c r="G324" s="11"/>
      <c r="H324" s="11"/>
      <c r="I324" s="11"/>
      <c r="J324" s="17" t="s">
        <v>267</v>
      </c>
      <c r="K324" s="21">
        <v>1</v>
      </c>
      <c r="L324" s="10">
        <f>M312+M317+M322</f>
        <v>0</v>
      </c>
      <c r="M324" s="10">
        <f>ROUND(L324*K324,2)</f>
        <v>0</v>
      </c>
    </row>
    <row r="325" spans="1:13" ht="0.95" customHeight="1" x14ac:dyDescent="0.25">
      <c r="A325" s="20"/>
      <c r="B325" s="20"/>
      <c r="C325" s="20"/>
      <c r="D325" s="25"/>
      <c r="E325" s="20"/>
      <c r="F325" s="20"/>
      <c r="G325" s="20"/>
      <c r="H325" s="20"/>
      <c r="I325" s="20"/>
      <c r="J325" s="20"/>
      <c r="K325" s="20"/>
      <c r="L325" s="20"/>
      <c r="M325" s="20"/>
    </row>
    <row r="326" spans="1:13" x14ac:dyDescent="0.25">
      <c r="A326" s="7" t="s">
        <v>268</v>
      </c>
      <c r="B326" s="7" t="s">
        <v>17</v>
      </c>
      <c r="C326" s="7" t="s">
        <v>18</v>
      </c>
      <c r="D326" s="23" t="s">
        <v>269</v>
      </c>
      <c r="E326" s="8"/>
      <c r="F326" s="8"/>
      <c r="G326" s="8"/>
      <c r="H326" s="8"/>
      <c r="I326" s="8"/>
      <c r="J326" s="8"/>
      <c r="K326" s="9">
        <f>K408</f>
        <v>1</v>
      </c>
      <c r="L326" s="10">
        <f>L408</f>
        <v>0</v>
      </c>
      <c r="M326" s="10">
        <f>M408</f>
        <v>0</v>
      </c>
    </row>
    <row r="327" spans="1:13" x14ac:dyDescent="0.25">
      <c r="A327" s="11"/>
      <c r="B327" s="11"/>
      <c r="C327" s="11"/>
      <c r="D327" s="15"/>
      <c r="E327" s="11"/>
      <c r="F327" s="11"/>
      <c r="G327" s="11"/>
      <c r="H327" s="11"/>
      <c r="I327" s="11"/>
      <c r="J327" s="11"/>
      <c r="K327" s="11"/>
      <c r="L327" s="11"/>
      <c r="M327" s="11"/>
    </row>
    <row r="328" spans="1:13" x14ac:dyDescent="0.25">
      <c r="A328" s="12" t="s">
        <v>270</v>
      </c>
      <c r="B328" s="12" t="s">
        <v>21</v>
      </c>
      <c r="C328" s="12" t="s">
        <v>46</v>
      </c>
      <c r="D328" s="24" t="s">
        <v>271</v>
      </c>
      <c r="E328" s="11"/>
      <c r="F328" s="11"/>
      <c r="G328" s="11"/>
      <c r="H328" s="11"/>
      <c r="I328" s="11"/>
      <c r="J328" s="11"/>
      <c r="K328" s="13">
        <f>K331</f>
        <v>1</v>
      </c>
      <c r="L328" s="14">
        <f>L331</f>
        <v>0</v>
      </c>
      <c r="M328" s="14">
        <f>M331</f>
        <v>0</v>
      </c>
    </row>
    <row r="329" spans="1:13" ht="409.5" x14ac:dyDescent="0.25">
      <c r="A329" s="11"/>
      <c r="B329" s="11"/>
      <c r="C329" s="11"/>
      <c r="D329" s="15" t="s">
        <v>272</v>
      </c>
      <c r="E329" s="11"/>
      <c r="F329" s="11"/>
      <c r="G329" s="11"/>
      <c r="H329" s="11"/>
      <c r="I329" s="11"/>
      <c r="J329" s="11"/>
      <c r="K329" s="11"/>
      <c r="L329" s="11"/>
      <c r="M329" s="11"/>
    </row>
    <row r="330" spans="1:13" x14ac:dyDescent="0.25">
      <c r="A330" s="11"/>
      <c r="B330" s="11"/>
      <c r="C330" s="11"/>
      <c r="D330" s="15"/>
      <c r="E330" s="12" t="s">
        <v>18</v>
      </c>
      <c r="F330" s="11">
        <v>1</v>
      </c>
      <c r="G330" s="16">
        <v>1</v>
      </c>
      <c r="H330" s="16">
        <v>1</v>
      </c>
      <c r="I330" s="16">
        <v>1</v>
      </c>
      <c r="J330" s="13">
        <f>F330*(G330+ (G330= 0))*(H330+ (H330= 0))*(I330+ (I330= 0))</f>
        <v>1</v>
      </c>
      <c r="K330" s="11"/>
      <c r="L330" s="11"/>
      <c r="M330" s="11"/>
    </row>
    <row r="331" spans="1:13" x14ac:dyDescent="0.25">
      <c r="A331" s="11"/>
      <c r="B331" s="11"/>
      <c r="C331" s="11"/>
      <c r="D331" s="15"/>
      <c r="E331" s="11"/>
      <c r="F331" s="11"/>
      <c r="G331" s="11"/>
      <c r="H331" s="11"/>
      <c r="I331" s="11"/>
      <c r="J331" s="17" t="s">
        <v>273</v>
      </c>
      <c r="K331" s="18">
        <f>SUM(J330:J330)</f>
        <v>1</v>
      </c>
      <c r="L331" s="19">
        <v>0</v>
      </c>
      <c r="M331" s="10">
        <f>ROUND(L331*K331,2)</f>
        <v>0</v>
      </c>
    </row>
    <row r="332" spans="1:13" ht="0.95" customHeight="1" x14ac:dyDescent="0.25">
      <c r="A332" s="20"/>
      <c r="B332" s="20"/>
      <c r="C332" s="20"/>
      <c r="D332" s="25"/>
      <c r="E332" s="20"/>
      <c r="F332" s="20"/>
      <c r="G332" s="20"/>
      <c r="H332" s="20"/>
      <c r="I332" s="20"/>
      <c r="J332" s="20"/>
      <c r="K332" s="20"/>
      <c r="L332" s="20"/>
      <c r="M332" s="20"/>
    </row>
    <row r="333" spans="1:13" x14ac:dyDescent="0.25">
      <c r="A333" s="12" t="s">
        <v>274</v>
      </c>
      <c r="B333" s="12" t="s">
        <v>21</v>
      </c>
      <c r="C333" s="12" t="s">
        <v>46</v>
      </c>
      <c r="D333" s="24" t="s">
        <v>275</v>
      </c>
      <c r="E333" s="11"/>
      <c r="F333" s="11"/>
      <c r="G333" s="11"/>
      <c r="H333" s="11"/>
      <c r="I333" s="11"/>
      <c r="J333" s="11"/>
      <c r="K333" s="13">
        <f>K336</f>
        <v>1</v>
      </c>
      <c r="L333" s="14">
        <f>L336</f>
        <v>0</v>
      </c>
      <c r="M333" s="14">
        <f>M336</f>
        <v>0</v>
      </c>
    </row>
    <row r="334" spans="1:13" ht="409.5" x14ac:dyDescent="0.25">
      <c r="A334" s="11"/>
      <c r="B334" s="11"/>
      <c r="C334" s="11"/>
      <c r="D334" s="15" t="s">
        <v>276</v>
      </c>
      <c r="E334" s="11"/>
      <c r="F334" s="11"/>
      <c r="G334" s="11"/>
      <c r="H334" s="11"/>
      <c r="I334" s="11"/>
      <c r="J334" s="11"/>
      <c r="K334" s="11"/>
      <c r="L334" s="11"/>
      <c r="M334" s="11"/>
    </row>
    <row r="335" spans="1:13" x14ac:dyDescent="0.25">
      <c r="A335" s="11"/>
      <c r="B335" s="11"/>
      <c r="C335" s="11"/>
      <c r="D335" s="15"/>
      <c r="E335" s="12" t="s">
        <v>18</v>
      </c>
      <c r="F335" s="11">
        <v>1</v>
      </c>
      <c r="G335" s="16">
        <v>1</v>
      </c>
      <c r="H335" s="16">
        <v>1</v>
      </c>
      <c r="I335" s="16">
        <v>1</v>
      </c>
      <c r="J335" s="13">
        <f>F335*(G335+ (G335= 0))*(H335+ (H335= 0))*(I335+ (I335= 0))</f>
        <v>1</v>
      </c>
      <c r="K335" s="11"/>
      <c r="L335" s="11"/>
      <c r="M335" s="11"/>
    </row>
    <row r="336" spans="1:13" x14ac:dyDescent="0.25">
      <c r="A336" s="11"/>
      <c r="B336" s="11"/>
      <c r="C336" s="11"/>
      <c r="D336" s="15"/>
      <c r="E336" s="11"/>
      <c r="F336" s="11"/>
      <c r="G336" s="11"/>
      <c r="H336" s="11"/>
      <c r="I336" s="11"/>
      <c r="J336" s="17" t="s">
        <v>277</v>
      </c>
      <c r="K336" s="18">
        <f>SUM(J335:J335)</f>
        <v>1</v>
      </c>
      <c r="L336" s="19">
        <v>0</v>
      </c>
      <c r="M336" s="10">
        <f>ROUND(L336*K336,2)</f>
        <v>0</v>
      </c>
    </row>
    <row r="337" spans="1:13" ht="0.95" customHeight="1" x14ac:dyDescent="0.25">
      <c r="A337" s="20"/>
      <c r="B337" s="20"/>
      <c r="C337" s="20"/>
      <c r="D337" s="25"/>
      <c r="E337" s="20"/>
      <c r="F337" s="20"/>
      <c r="G337" s="20"/>
      <c r="H337" s="20"/>
      <c r="I337" s="20"/>
      <c r="J337" s="20"/>
      <c r="K337" s="20"/>
      <c r="L337" s="20"/>
      <c r="M337" s="20"/>
    </row>
    <row r="338" spans="1:13" x14ac:dyDescent="0.25">
      <c r="A338" s="12" t="s">
        <v>278</v>
      </c>
      <c r="B338" s="12" t="s">
        <v>21</v>
      </c>
      <c r="C338" s="12" t="s">
        <v>46</v>
      </c>
      <c r="D338" s="24" t="s">
        <v>279</v>
      </c>
      <c r="E338" s="11"/>
      <c r="F338" s="11"/>
      <c r="G338" s="11"/>
      <c r="H338" s="11"/>
      <c r="I338" s="11"/>
      <c r="J338" s="11"/>
      <c r="K338" s="13">
        <f>K341</f>
        <v>1</v>
      </c>
      <c r="L338" s="14">
        <f>L341</f>
        <v>0</v>
      </c>
      <c r="M338" s="14">
        <f>M341</f>
        <v>0</v>
      </c>
    </row>
    <row r="339" spans="1:13" ht="409.5" x14ac:dyDescent="0.25">
      <c r="A339" s="11"/>
      <c r="B339" s="11"/>
      <c r="C339" s="11"/>
      <c r="D339" s="15" t="s">
        <v>280</v>
      </c>
      <c r="E339" s="11"/>
      <c r="F339" s="11"/>
      <c r="G339" s="11"/>
      <c r="H339" s="11"/>
      <c r="I339" s="11"/>
      <c r="J339" s="11"/>
      <c r="K339" s="11"/>
      <c r="L339" s="11"/>
      <c r="M339" s="11"/>
    </row>
    <row r="340" spans="1:13" x14ac:dyDescent="0.25">
      <c r="A340" s="11"/>
      <c r="B340" s="11"/>
      <c r="C340" s="11"/>
      <c r="D340" s="15"/>
      <c r="E340" s="12" t="s">
        <v>18</v>
      </c>
      <c r="F340" s="11">
        <v>1</v>
      </c>
      <c r="G340" s="16">
        <v>1</v>
      </c>
      <c r="H340" s="16">
        <v>1</v>
      </c>
      <c r="I340" s="16">
        <v>1</v>
      </c>
      <c r="J340" s="13">
        <f>F340*(G340+ (G340= 0))*(H340+ (H340= 0))*(I340+ (I340= 0))</f>
        <v>1</v>
      </c>
      <c r="K340" s="11"/>
      <c r="L340" s="11"/>
      <c r="M340" s="11"/>
    </row>
    <row r="341" spans="1:13" x14ac:dyDescent="0.25">
      <c r="A341" s="11"/>
      <c r="B341" s="11"/>
      <c r="C341" s="11"/>
      <c r="D341" s="15"/>
      <c r="E341" s="11"/>
      <c r="F341" s="11"/>
      <c r="G341" s="11"/>
      <c r="H341" s="11"/>
      <c r="I341" s="11"/>
      <c r="J341" s="17" t="s">
        <v>281</v>
      </c>
      <c r="K341" s="18">
        <f>SUM(J340:J340)</f>
        <v>1</v>
      </c>
      <c r="L341" s="19">
        <v>0</v>
      </c>
      <c r="M341" s="10">
        <f>ROUND(L341*K341,2)</f>
        <v>0</v>
      </c>
    </row>
    <row r="342" spans="1:13" ht="0.95" customHeight="1" x14ac:dyDescent="0.25">
      <c r="A342" s="20"/>
      <c r="B342" s="20"/>
      <c r="C342" s="20"/>
      <c r="D342" s="25"/>
      <c r="E342" s="20"/>
      <c r="F342" s="20"/>
      <c r="G342" s="20"/>
      <c r="H342" s="20"/>
      <c r="I342" s="20"/>
      <c r="J342" s="20"/>
      <c r="K342" s="20"/>
      <c r="L342" s="20"/>
      <c r="M342" s="20"/>
    </row>
    <row r="343" spans="1:13" x14ac:dyDescent="0.25">
      <c r="A343" s="12" t="s">
        <v>282</v>
      </c>
      <c r="B343" s="12" t="s">
        <v>21</v>
      </c>
      <c r="C343" s="12" t="s">
        <v>46</v>
      </c>
      <c r="D343" s="24" t="s">
        <v>283</v>
      </c>
      <c r="E343" s="11"/>
      <c r="F343" s="11"/>
      <c r="G343" s="11"/>
      <c r="H343" s="11"/>
      <c r="I343" s="11"/>
      <c r="J343" s="11"/>
      <c r="K343" s="13">
        <f>K346</f>
        <v>1</v>
      </c>
      <c r="L343" s="14">
        <f>L346</f>
        <v>0</v>
      </c>
      <c r="M343" s="14">
        <f>M346</f>
        <v>0</v>
      </c>
    </row>
    <row r="344" spans="1:13" ht="409.5" x14ac:dyDescent="0.25">
      <c r="A344" s="11"/>
      <c r="B344" s="11"/>
      <c r="C344" s="11"/>
      <c r="D344" s="15" t="s">
        <v>284</v>
      </c>
      <c r="E344" s="11"/>
      <c r="F344" s="11"/>
      <c r="G344" s="11"/>
      <c r="H344" s="11"/>
      <c r="I344" s="11"/>
      <c r="J344" s="11"/>
      <c r="K344" s="11"/>
      <c r="L344" s="11"/>
      <c r="M344" s="11"/>
    </row>
    <row r="345" spans="1:13" x14ac:dyDescent="0.25">
      <c r="A345" s="11"/>
      <c r="B345" s="11"/>
      <c r="C345" s="11"/>
      <c r="D345" s="15"/>
      <c r="E345" s="12" t="s">
        <v>18</v>
      </c>
      <c r="F345" s="11">
        <v>1</v>
      </c>
      <c r="G345" s="16">
        <v>1</v>
      </c>
      <c r="H345" s="16">
        <v>1</v>
      </c>
      <c r="I345" s="16">
        <v>1</v>
      </c>
      <c r="J345" s="13">
        <f>F345*(G345+ (G345= 0))*(H345+ (H345= 0))*(I345+ (I345= 0))</f>
        <v>1</v>
      </c>
      <c r="K345" s="11"/>
      <c r="L345" s="11"/>
      <c r="M345" s="11"/>
    </row>
    <row r="346" spans="1:13" x14ac:dyDescent="0.25">
      <c r="A346" s="11"/>
      <c r="B346" s="11"/>
      <c r="C346" s="11"/>
      <c r="D346" s="15"/>
      <c r="E346" s="11"/>
      <c r="F346" s="11"/>
      <c r="G346" s="11"/>
      <c r="H346" s="11"/>
      <c r="I346" s="11"/>
      <c r="J346" s="17" t="s">
        <v>285</v>
      </c>
      <c r="K346" s="18">
        <f>SUM(J345:J345)</f>
        <v>1</v>
      </c>
      <c r="L346" s="19">
        <v>0</v>
      </c>
      <c r="M346" s="10">
        <f>ROUND(L346*K346,2)</f>
        <v>0</v>
      </c>
    </row>
    <row r="347" spans="1:13" ht="0.95" customHeight="1" x14ac:dyDescent="0.25">
      <c r="A347" s="20"/>
      <c r="B347" s="20"/>
      <c r="C347" s="20"/>
      <c r="D347" s="25"/>
      <c r="E347" s="20"/>
      <c r="F347" s="20"/>
      <c r="G347" s="20"/>
      <c r="H347" s="20"/>
      <c r="I347" s="20"/>
      <c r="J347" s="20"/>
      <c r="K347" s="20"/>
      <c r="L347" s="20"/>
      <c r="M347" s="20"/>
    </row>
    <row r="348" spans="1:13" x14ac:dyDescent="0.25">
      <c r="A348" s="12" t="s">
        <v>286</v>
      </c>
      <c r="B348" s="12" t="s">
        <v>21</v>
      </c>
      <c r="C348" s="12" t="s">
        <v>46</v>
      </c>
      <c r="D348" s="24" t="s">
        <v>287</v>
      </c>
      <c r="E348" s="11"/>
      <c r="F348" s="11"/>
      <c r="G348" s="11"/>
      <c r="H348" s="11"/>
      <c r="I348" s="11"/>
      <c r="J348" s="11"/>
      <c r="K348" s="13">
        <f>K351</f>
        <v>1</v>
      </c>
      <c r="L348" s="14">
        <f>L351</f>
        <v>0</v>
      </c>
      <c r="M348" s="14">
        <f>M351</f>
        <v>0</v>
      </c>
    </row>
    <row r="349" spans="1:13" ht="409.5" x14ac:dyDescent="0.25">
      <c r="A349" s="11"/>
      <c r="B349" s="11"/>
      <c r="C349" s="11"/>
      <c r="D349" s="15" t="s">
        <v>288</v>
      </c>
      <c r="E349" s="11"/>
      <c r="F349" s="11"/>
      <c r="G349" s="11"/>
      <c r="H349" s="11"/>
      <c r="I349" s="11"/>
      <c r="J349" s="11"/>
      <c r="K349" s="11"/>
      <c r="L349" s="11"/>
      <c r="M349" s="11"/>
    </row>
    <row r="350" spans="1:13" x14ac:dyDescent="0.25">
      <c r="A350" s="11"/>
      <c r="B350" s="11"/>
      <c r="C350" s="11"/>
      <c r="D350" s="15"/>
      <c r="E350" s="12" t="s">
        <v>18</v>
      </c>
      <c r="F350" s="11">
        <v>1</v>
      </c>
      <c r="G350" s="16">
        <v>1</v>
      </c>
      <c r="H350" s="16">
        <v>1</v>
      </c>
      <c r="I350" s="16">
        <v>1</v>
      </c>
      <c r="J350" s="13">
        <f>F350*(G350+ (G350= 0))*(H350+ (H350= 0))*(I350+ (I350= 0))</f>
        <v>1</v>
      </c>
      <c r="K350" s="11"/>
      <c r="L350" s="11"/>
      <c r="M350" s="11"/>
    </row>
    <row r="351" spans="1:13" x14ac:dyDescent="0.25">
      <c r="A351" s="11"/>
      <c r="B351" s="11"/>
      <c r="C351" s="11"/>
      <c r="D351" s="15"/>
      <c r="E351" s="11"/>
      <c r="F351" s="11"/>
      <c r="G351" s="11"/>
      <c r="H351" s="11"/>
      <c r="I351" s="11"/>
      <c r="J351" s="17" t="s">
        <v>289</v>
      </c>
      <c r="K351" s="18">
        <f>SUM(J350:J350)</f>
        <v>1</v>
      </c>
      <c r="L351" s="19">
        <v>0</v>
      </c>
      <c r="M351" s="10">
        <f>ROUND(L351*K351,2)</f>
        <v>0</v>
      </c>
    </row>
    <row r="352" spans="1:13" ht="0.95" customHeight="1" x14ac:dyDescent="0.25">
      <c r="A352" s="20"/>
      <c r="B352" s="20"/>
      <c r="C352" s="20"/>
      <c r="D352" s="25"/>
      <c r="E352" s="20"/>
      <c r="F352" s="20"/>
      <c r="G352" s="20"/>
      <c r="H352" s="20"/>
      <c r="I352" s="20"/>
      <c r="J352" s="20"/>
      <c r="K352" s="20"/>
      <c r="L352" s="20"/>
      <c r="M352" s="20"/>
    </row>
    <row r="353" spans="1:13" ht="22.5" x14ac:dyDescent="0.25">
      <c r="A353" s="12" t="s">
        <v>290</v>
      </c>
      <c r="B353" s="12" t="s">
        <v>21</v>
      </c>
      <c r="C353" s="12" t="s">
        <v>46</v>
      </c>
      <c r="D353" s="24" t="s">
        <v>291</v>
      </c>
      <c r="E353" s="11"/>
      <c r="F353" s="11"/>
      <c r="G353" s="11"/>
      <c r="H353" s="11"/>
      <c r="I353" s="11"/>
      <c r="J353" s="11"/>
      <c r="K353" s="13">
        <f>K356</f>
        <v>1</v>
      </c>
      <c r="L353" s="14">
        <f>L356</f>
        <v>0</v>
      </c>
      <c r="M353" s="14">
        <f>M356</f>
        <v>0</v>
      </c>
    </row>
    <row r="354" spans="1:13" ht="135" x14ac:dyDescent="0.25">
      <c r="A354" s="11"/>
      <c r="B354" s="11"/>
      <c r="C354" s="11"/>
      <c r="D354" s="15" t="s">
        <v>292</v>
      </c>
      <c r="E354" s="11"/>
      <c r="F354" s="11"/>
      <c r="G354" s="11"/>
      <c r="H354" s="11"/>
      <c r="I354" s="11"/>
      <c r="J354" s="11"/>
      <c r="K354" s="11"/>
      <c r="L354" s="11"/>
      <c r="M354" s="11"/>
    </row>
    <row r="355" spans="1:13" x14ac:dyDescent="0.25">
      <c r="A355" s="11"/>
      <c r="B355" s="11"/>
      <c r="C355" s="11"/>
      <c r="D355" s="15"/>
      <c r="E355" s="12" t="s">
        <v>18</v>
      </c>
      <c r="F355" s="11">
        <v>1</v>
      </c>
      <c r="G355" s="16">
        <v>0</v>
      </c>
      <c r="H355" s="16">
        <v>0</v>
      </c>
      <c r="I355" s="16">
        <v>0</v>
      </c>
      <c r="J355" s="13">
        <f>F355*(G355+ (G355= 0))*(H355+ (H355= 0))*(I355+ (I355= 0))</f>
        <v>1</v>
      </c>
      <c r="K355" s="11"/>
      <c r="L355" s="11"/>
      <c r="M355" s="11"/>
    </row>
    <row r="356" spans="1:13" x14ac:dyDescent="0.25">
      <c r="A356" s="11"/>
      <c r="B356" s="11"/>
      <c r="C356" s="11"/>
      <c r="D356" s="15"/>
      <c r="E356" s="11"/>
      <c r="F356" s="11"/>
      <c r="G356" s="11"/>
      <c r="H356" s="11"/>
      <c r="I356" s="11"/>
      <c r="J356" s="17" t="s">
        <v>293</v>
      </c>
      <c r="K356" s="18">
        <f>SUM(J355:J355)</f>
        <v>1</v>
      </c>
      <c r="L356" s="19">
        <v>0</v>
      </c>
      <c r="M356" s="10">
        <f>ROUND(L356*K356,2)</f>
        <v>0</v>
      </c>
    </row>
    <row r="357" spans="1:13" ht="0.95" customHeight="1" x14ac:dyDescent="0.25">
      <c r="A357" s="20"/>
      <c r="B357" s="20"/>
      <c r="C357" s="20"/>
      <c r="D357" s="25"/>
      <c r="E357" s="20"/>
      <c r="F357" s="20"/>
      <c r="G357" s="20"/>
      <c r="H357" s="20"/>
      <c r="I357" s="20"/>
      <c r="J357" s="20"/>
      <c r="K357" s="20"/>
      <c r="L357" s="20"/>
      <c r="M357" s="20"/>
    </row>
    <row r="358" spans="1:13" x14ac:dyDescent="0.25">
      <c r="A358" s="12" t="s">
        <v>294</v>
      </c>
      <c r="B358" s="12" t="s">
        <v>21</v>
      </c>
      <c r="C358" s="12" t="s">
        <v>46</v>
      </c>
      <c r="D358" s="24" t="s">
        <v>295</v>
      </c>
      <c r="E358" s="11"/>
      <c r="F358" s="11"/>
      <c r="G358" s="11"/>
      <c r="H358" s="11"/>
      <c r="I358" s="11"/>
      <c r="J358" s="11"/>
      <c r="K358" s="13">
        <f>K362</f>
        <v>32</v>
      </c>
      <c r="L358" s="14">
        <f>L362</f>
        <v>0</v>
      </c>
      <c r="M358" s="14">
        <f>M362</f>
        <v>0</v>
      </c>
    </row>
    <row r="359" spans="1:13" ht="67.5" x14ac:dyDescent="0.25">
      <c r="A359" s="11"/>
      <c r="B359" s="11"/>
      <c r="C359" s="11"/>
      <c r="D359" s="15" t="s">
        <v>296</v>
      </c>
      <c r="E359" s="11"/>
      <c r="F359" s="11"/>
      <c r="G359" s="11"/>
      <c r="H359" s="11"/>
      <c r="I359" s="11"/>
      <c r="J359" s="11"/>
      <c r="K359" s="11"/>
      <c r="L359" s="11"/>
      <c r="M359" s="11"/>
    </row>
    <row r="360" spans="1:13" x14ac:dyDescent="0.25">
      <c r="A360" s="11"/>
      <c r="B360" s="11"/>
      <c r="C360" s="11"/>
      <c r="D360" s="15"/>
      <c r="E360" s="12" t="s">
        <v>297</v>
      </c>
      <c r="F360" s="11">
        <v>26</v>
      </c>
      <c r="G360" s="16">
        <v>0</v>
      </c>
      <c r="H360" s="16">
        <v>0</v>
      </c>
      <c r="I360" s="16">
        <v>0</v>
      </c>
      <c r="J360" s="13">
        <f>F360*(G360+ (G360= 0))*(H360+ (H360= 0))*(I360+ (I360= 0))</f>
        <v>26</v>
      </c>
      <c r="K360" s="11"/>
      <c r="L360" s="11"/>
      <c r="M360" s="11"/>
    </row>
    <row r="361" spans="1:13" x14ac:dyDescent="0.25">
      <c r="A361" s="11"/>
      <c r="B361" s="11"/>
      <c r="C361" s="11"/>
      <c r="D361" s="15"/>
      <c r="E361" s="12" t="s">
        <v>298</v>
      </c>
      <c r="F361" s="11">
        <v>6</v>
      </c>
      <c r="G361" s="16">
        <v>0</v>
      </c>
      <c r="H361" s="16">
        <v>0</v>
      </c>
      <c r="I361" s="16">
        <v>0</v>
      </c>
      <c r="J361" s="13">
        <f>F361*(G361+ (G361= 0))*(H361+ (H361= 0))*(I361+ (I361= 0))</f>
        <v>6</v>
      </c>
      <c r="K361" s="11"/>
      <c r="L361" s="11"/>
      <c r="M361" s="11"/>
    </row>
    <row r="362" spans="1:13" x14ac:dyDescent="0.25">
      <c r="A362" s="11"/>
      <c r="B362" s="11"/>
      <c r="C362" s="11"/>
      <c r="D362" s="15"/>
      <c r="E362" s="11"/>
      <c r="F362" s="11"/>
      <c r="G362" s="11"/>
      <c r="H362" s="11"/>
      <c r="I362" s="11"/>
      <c r="J362" s="17" t="s">
        <v>299</v>
      </c>
      <c r="K362" s="18">
        <f>SUM(J360:J361)</f>
        <v>32</v>
      </c>
      <c r="L362" s="19">
        <v>0</v>
      </c>
      <c r="M362" s="10">
        <f>ROUND(L362*K362,2)</f>
        <v>0</v>
      </c>
    </row>
    <row r="363" spans="1:13" ht="0.95" customHeight="1" x14ac:dyDescent="0.25">
      <c r="A363" s="20"/>
      <c r="B363" s="20"/>
      <c r="C363" s="20"/>
      <c r="D363" s="25"/>
      <c r="E363" s="20"/>
      <c r="F363" s="20"/>
      <c r="G363" s="20"/>
      <c r="H363" s="20"/>
      <c r="I363" s="20"/>
      <c r="J363" s="20"/>
      <c r="K363" s="20"/>
      <c r="L363" s="20"/>
      <c r="M363" s="20"/>
    </row>
    <row r="364" spans="1:13" x14ac:dyDescent="0.25">
      <c r="A364" s="12" t="s">
        <v>300</v>
      </c>
      <c r="B364" s="12" t="s">
        <v>21</v>
      </c>
      <c r="C364" s="12" t="s">
        <v>46</v>
      </c>
      <c r="D364" s="24" t="s">
        <v>301</v>
      </c>
      <c r="E364" s="11"/>
      <c r="F364" s="11"/>
      <c r="G364" s="11"/>
      <c r="H364" s="11"/>
      <c r="I364" s="11"/>
      <c r="J364" s="11"/>
      <c r="K364" s="13">
        <f>K367</f>
        <v>13</v>
      </c>
      <c r="L364" s="14">
        <f>L367</f>
        <v>0</v>
      </c>
      <c r="M364" s="14">
        <f>M367</f>
        <v>0</v>
      </c>
    </row>
    <row r="365" spans="1:13" ht="33.75" x14ac:dyDescent="0.25">
      <c r="A365" s="11"/>
      <c r="B365" s="11"/>
      <c r="C365" s="11"/>
      <c r="D365" s="15" t="s">
        <v>302</v>
      </c>
      <c r="E365" s="11"/>
      <c r="F365" s="11"/>
      <c r="G365" s="11"/>
      <c r="H365" s="11"/>
      <c r="I365" s="11"/>
      <c r="J365" s="11"/>
      <c r="K365" s="11"/>
      <c r="L365" s="11"/>
      <c r="M365" s="11"/>
    </row>
    <row r="366" spans="1:13" x14ac:dyDescent="0.25">
      <c r="A366" s="11"/>
      <c r="B366" s="11"/>
      <c r="C366" s="11"/>
      <c r="D366" s="15"/>
      <c r="E366" s="12" t="s">
        <v>18</v>
      </c>
      <c r="F366" s="11">
        <v>13</v>
      </c>
      <c r="G366" s="16">
        <v>0</v>
      </c>
      <c r="H366" s="16">
        <v>0</v>
      </c>
      <c r="I366" s="16">
        <v>0</v>
      </c>
      <c r="J366" s="13">
        <f>F366*(G366+ (G366= 0))*(H366+ (H366= 0))*(I366+ (I366= 0))</f>
        <v>13</v>
      </c>
      <c r="K366" s="11"/>
      <c r="L366" s="11"/>
      <c r="M366" s="11"/>
    </row>
    <row r="367" spans="1:13" x14ac:dyDescent="0.25">
      <c r="A367" s="11"/>
      <c r="B367" s="11"/>
      <c r="C367" s="11"/>
      <c r="D367" s="15"/>
      <c r="E367" s="11"/>
      <c r="F367" s="11"/>
      <c r="G367" s="11"/>
      <c r="H367" s="11"/>
      <c r="I367" s="11"/>
      <c r="J367" s="17" t="s">
        <v>303</v>
      </c>
      <c r="K367" s="18">
        <f>SUM(J366:J366)</f>
        <v>13</v>
      </c>
      <c r="L367" s="19">
        <v>0</v>
      </c>
      <c r="M367" s="10">
        <f>ROUND(L367*K367,2)</f>
        <v>0</v>
      </c>
    </row>
    <row r="368" spans="1:13" ht="0.95" customHeight="1" x14ac:dyDescent="0.25">
      <c r="A368" s="20"/>
      <c r="B368" s="20"/>
      <c r="C368" s="20"/>
      <c r="D368" s="25"/>
      <c r="E368" s="20"/>
      <c r="F368" s="20"/>
      <c r="G368" s="20"/>
      <c r="H368" s="20"/>
      <c r="I368" s="20"/>
      <c r="J368" s="20"/>
      <c r="K368" s="20"/>
      <c r="L368" s="20"/>
      <c r="M368" s="20"/>
    </row>
    <row r="369" spans="1:13" x14ac:dyDescent="0.25">
      <c r="A369" s="12" t="s">
        <v>304</v>
      </c>
      <c r="B369" s="12" t="s">
        <v>21</v>
      </c>
      <c r="C369" s="12" t="s">
        <v>197</v>
      </c>
      <c r="D369" s="24" t="s">
        <v>305</v>
      </c>
      <c r="E369" s="11"/>
      <c r="F369" s="11"/>
      <c r="G369" s="11"/>
      <c r="H369" s="11"/>
      <c r="I369" s="11"/>
      <c r="J369" s="11"/>
      <c r="K369" s="13">
        <f>K376</f>
        <v>21.8</v>
      </c>
      <c r="L369" s="14">
        <f>L376</f>
        <v>0</v>
      </c>
      <c r="M369" s="14">
        <f>M376</f>
        <v>0</v>
      </c>
    </row>
    <row r="370" spans="1:13" ht="33.75" x14ac:dyDescent="0.25">
      <c r="A370" s="11"/>
      <c r="B370" s="11"/>
      <c r="C370" s="11"/>
      <c r="D370" s="15" t="s">
        <v>306</v>
      </c>
      <c r="E370" s="11"/>
      <c r="F370" s="11"/>
      <c r="G370" s="11"/>
      <c r="H370" s="11"/>
      <c r="I370" s="11"/>
      <c r="J370" s="11"/>
      <c r="K370" s="11"/>
      <c r="L370" s="11"/>
      <c r="M370" s="11"/>
    </row>
    <row r="371" spans="1:13" x14ac:dyDescent="0.25">
      <c r="A371" s="11"/>
      <c r="B371" s="11"/>
      <c r="C371" s="11"/>
      <c r="D371" s="15"/>
      <c r="E371" s="12" t="s">
        <v>307</v>
      </c>
      <c r="F371" s="11">
        <v>4.5</v>
      </c>
      <c r="G371" s="16">
        <v>0</v>
      </c>
      <c r="H371" s="16">
        <v>0</v>
      </c>
      <c r="I371" s="16">
        <v>0</v>
      </c>
      <c r="J371" s="13">
        <f>F371*(G371+ (G371= 0))*(H371+ (H371= 0))*(I371+ (I371= 0))</f>
        <v>4.5</v>
      </c>
      <c r="K371" s="11"/>
      <c r="L371" s="11"/>
      <c r="M371" s="11"/>
    </row>
    <row r="372" spans="1:13" x14ac:dyDescent="0.25">
      <c r="A372" s="11"/>
      <c r="B372" s="11"/>
      <c r="C372" s="11"/>
      <c r="D372" s="15"/>
      <c r="E372" s="12" t="s">
        <v>308</v>
      </c>
      <c r="F372" s="11">
        <v>2.5</v>
      </c>
      <c r="G372" s="16">
        <v>0</v>
      </c>
      <c r="H372" s="16">
        <v>0</v>
      </c>
      <c r="I372" s="16">
        <v>0</v>
      </c>
      <c r="J372" s="13">
        <f>F372*(G372+ (G372= 0))*(H372+ (H372= 0))*(I372+ (I372= 0))</f>
        <v>2.5</v>
      </c>
      <c r="K372" s="11"/>
      <c r="L372" s="11"/>
      <c r="M372" s="11"/>
    </row>
    <row r="373" spans="1:13" x14ac:dyDescent="0.25">
      <c r="A373" s="11"/>
      <c r="B373" s="11"/>
      <c r="C373" s="11"/>
      <c r="D373" s="15"/>
      <c r="E373" s="12" t="s">
        <v>309</v>
      </c>
      <c r="F373" s="11">
        <v>10.5</v>
      </c>
      <c r="G373" s="16">
        <v>0</v>
      </c>
      <c r="H373" s="16">
        <v>0</v>
      </c>
      <c r="I373" s="16">
        <v>0</v>
      </c>
      <c r="J373" s="13">
        <f>F373*(G373+ (G373= 0))*(H373+ (H373= 0))*(I373+ (I373= 0))</f>
        <v>10.5</v>
      </c>
      <c r="K373" s="11"/>
      <c r="L373" s="11"/>
      <c r="M373" s="11"/>
    </row>
    <row r="374" spans="1:13" x14ac:dyDescent="0.25">
      <c r="A374" s="11"/>
      <c r="B374" s="11"/>
      <c r="C374" s="11"/>
      <c r="D374" s="15"/>
      <c r="E374" s="12" t="s">
        <v>309</v>
      </c>
      <c r="F374" s="11">
        <v>2.6</v>
      </c>
      <c r="G374" s="16">
        <v>0</v>
      </c>
      <c r="H374" s="16">
        <v>0</v>
      </c>
      <c r="I374" s="16">
        <v>0</v>
      </c>
      <c r="J374" s="13">
        <f>F374*(G374+ (G374= 0))*(H374+ (H374= 0))*(I374+ (I374= 0))</f>
        <v>2.6</v>
      </c>
      <c r="K374" s="11"/>
      <c r="L374" s="11"/>
      <c r="M374" s="11"/>
    </row>
    <row r="375" spans="1:13" x14ac:dyDescent="0.25">
      <c r="A375" s="11"/>
      <c r="B375" s="11"/>
      <c r="C375" s="11"/>
      <c r="D375" s="15"/>
      <c r="E375" s="12" t="s">
        <v>309</v>
      </c>
      <c r="F375" s="11">
        <v>1.7</v>
      </c>
      <c r="G375" s="16">
        <v>0</v>
      </c>
      <c r="H375" s="16">
        <v>0</v>
      </c>
      <c r="I375" s="16">
        <v>0</v>
      </c>
      <c r="J375" s="13">
        <f>F375*(G375+ (G375= 0))*(H375+ (H375= 0))*(I375+ (I375= 0))</f>
        <v>1.7</v>
      </c>
      <c r="K375" s="11"/>
      <c r="L375" s="11"/>
      <c r="M375" s="11"/>
    </row>
    <row r="376" spans="1:13" x14ac:dyDescent="0.25">
      <c r="A376" s="11"/>
      <c r="B376" s="11"/>
      <c r="C376" s="11"/>
      <c r="D376" s="15"/>
      <c r="E376" s="11"/>
      <c r="F376" s="11"/>
      <c r="G376" s="11"/>
      <c r="H376" s="11"/>
      <c r="I376" s="11"/>
      <c r="J376" s="17" t="s">
        <v>310</v>
      </c>
      <c r="K376" s="18">
        <f>SUM(J371:J375)</f>
        <v>21.8</v>
      </c>
      <c r="L376" s="19">
        <v>0</v>
      </c>
      <c r="M376" s="10">
        <f>ROUND(L376*K376,2)</f>
        <v>0</v>
      </c>
    </row>
    <row r="377" spans="1:13" ht="0.95" customHeight="1" x14ac:dyDescent="0.25">
      <c r="A377" s="20"/>
      <c r="B377" s="20"/>
      <c r="C377" s="20"/>
      <c r="D377" s="25"/>
      <c r="E377" s="20"/>
      <c r="F377" s="20"/>
      <c r="G377" s="20"/>
      <c r="H377" s="20"/>
      <c r="I377" s="20"/>
      <c r="J377" s="20"/>
      <c r="K377" s="20"/>
      <c r="L377" s="20"/>
      <c r="M377" s="20"/>
    </row>
    <row r="378" spans="1:13" x14ac:dyDescent="0.25">
      <c r="A378" s="12" t="s">
        <v>311</v>
      </c>
      <c r="B378" s="12" t="s">
        <v>21</v>
      </c>
      <c r="C378" s="12" t="s">
        <v>46</v>
      </c>
      <c r="D378" s="24" t="s">
        <v>312</v>
      </c>
      <c r="E378" s="11"/>
      <c r="F378" s="11"/>
      <c r="G378" s="11"/>
      <c r="H378" s="11"/>
      <c r="I378" s="11"/>
      <c r="J378" s="11"/>
      <c r="K378" s="13">
        <f>K381</f>
        <v>3</v>
      </c>
      <c r="L378" s="14">
        <f>L381</f>
        <v>0</v>
      </c>
      <c r="M378" s="14">
        <f>M381</f>
        <v>0</v>
      </c>
    </row>
    <row r="379" spans="1:13" ht="56.25" x14ac:dyDescent="0.25">
      <c r="A379" s="11"/>
      <c r="B379" s="11"/>
      <c r="C379" s="11"/>
      <c r="D379" s="15" t="s">
        <v>313</v>
      </c>
      <c r="E379" s="11"/>
      <c r="F379" s="11"/>
      <c r="G379" s="11"/>
      <c r="H379" s="11"/>
      <c r="I379" s="11"/>
      <c r="J379" s="11"/>
      <c r="K379" s="11"/>
      <c r="L379" s="11"/>
      <c r="M379" s="11"/>
    </row>
    <row r="380" spans="1:13" x14ac:dyDescent="0.25">
      <c r="A380" s="11"/>
      <c r="B380" s="11"/>
      <c r="C380" s="11"/>
      <c r="D380" s="15"/>
      <c r="E380" s="12" t="s">
        <v>18</v>
      </c>
      <c r="F380" s="11">
        <v>3</v>
      </c>
      <c r="G380" s="16">
        <v>0</v>
      </c>
      <c r="H380" s="16">
        <v>0</v>
      </c>
      <c r="I380" s="16">
        <v>0</v>
      </c>
      <c r="J380" s="13">
        <f>F380*(G380+ (G380= 0))*(H380+ (H380= 0))*(I380+ (I380= 0))</f>
        <v>3</v>
      </c>
      <c r="K380" s="11"/>
      <c r="L380" s="11"/>
      <c r="M380" s="11"/>
    </row>
    <row r="381" spans="1:13" x14ac:dyDescent="0.25">
      <c r="A381" s="11"/>
      <c r="B381" s="11"/>
      <c r="C381" s="11"/>
      <c r="D381" s="15"/>
      <c r="E381" s="11"/>
      <c r="F381" s="11"/>
      <c r="G381" s="11"/>
      <c r="H381" s="11"/>
      <c r="I381" s="11"/>
      <c r="J381" s="17" t="s">
        <v>314</v>
      </c>
      <c r="K381" s="18">
        <f>SUM(J380:J380)</f>
        <v>3</v>
      </c>
      <c r="L381" s="19">
        <v>0</v>
      </c>
      <c r="M381" s="10">
        <f>ROUND(L381*K381,2)</f>
        <v>0</v>
      </c>
    </row>
    <row r="382" spans="1:13" ht="0.95" customHeight="1" x14ac:dyDescent="0.25">
      <c r="A382" s="20"/>
      <c r="B382" s="20"/>
      <c r="C382" s="20"/>
      <c r="D382" s="25"/>
      <c r="E382" s="20"/>
      <c r="F382" s="20"/>
      <c r="G382" s="20"/>
      <c r="H382" s="20"/>
      <c r="I382" s="20"/>
      <c r="J382" s="20"/>
      <c r="K382" s="20"/>
      <c r="L382" s="20"/>
      <c r="M382" s="20"/>
    </row>
    <row r="383" spans="1:13" ht="22.5" x14ac:dyDescent="0.25">
      <c r="A383" s="12" t="s">
        <v>315</v>
      </c>
      <c r="B383" s="12" t="s">
        <v>21</v>
      </c>
      <c r="C383" s="12" t="s">
        <v>46</v>
      </c>
      <c r="D383" s="24" t="s">
        <v>316</v>
      </c>
      <c r="E383" s="11"/>
      <c r="F383" s="11"/>
      <c r="G383" s="11"/>
      <c r="H383" s="11"/>
      <c r="I383" s="11"/>
      <c r="J383" s="11"/>
      <c r="K383" s="13">
        <f>K386</f>
        <v>6</v>
      </c>
      <c r="L383" s="14">
        <f>L386</f>
        <v>0</v>
      </c>
      <c r="M383" s="14">
        <f>M386</f>
        <v>0</v>
      </c>
    </row>
    <row r="384" spans="1:13" ht="45" x14ac:dyDescent="0.25">
      <c r="A384" s="11"/>
      <c r="B384" s="11"/>
      <c r="C384" s="11"/>
      <c r="D384" s="15" t="s">
        <v>317</v>
      </c>
      <c r="E384" s="11"/>
      <c r="F384" s="11"/>
      <c r="G384" s="11"/>
      <c r="H384" s="11"/>
      <c r="I384" s="11"/>
      <c r="J384" s="11"/>
      <c r="K384" s="11"/>
      <c r="L384" s="11"/>
      <c r="M384" s="11"/>
    </row>
    <row r="385" spans="1:13" x14ac:dyDescent="0.25">
      <c r="A385" s="11"/>
      <c r="B385" s="11"/>
      <c r="C385" s="11"/>
      <c r="D385" s="15"/>
      <c r="E385" s="12" t="s">
        <v>18</v>
      </c>
      <c r="F385" s="11">
        <v>6</v>
      </c>
      <c r="G385" s="16">
        <v>0</v>
      </c>
      <c r="H385" s="16">
        <v>0</v>
      </c>
      <c r="I385" s="16">
        <v>0</v>
      </c>
      <c r="J385" s="13">
        <f>F385*(G385+ (G385= 0))*(H385+ (H385= 0))*(I385+ (I385= 0))</f>
        <v>6</v>
      </c>
      <c r="K385" s="11"/>
      <c r="L385" s="11"/>
      <c r="M385" s="11"/>
    </row>
    <row r="386" spans="1:13" x14ac:dyDescent="0.25">
      <c r="A386" s="11"/>
      <c r="B386" s="11"/>
      <c r="C386" s="11"/>
      <c r="D386" s="15"/>
      <c r="E386" s="11"/>
      <c r="F386" s="11"/>
      <c r="G386" s="11"/>
      <c r="H386" s="11"/>
      <c r="I386" s="11"/>
      <c r="J386" s="17" t="s">
        <v>318</v>
      </c>
      <c r="K386" s="18">
        <f>SUM(J385:J385)</f>
        <v>6</v>
      </c>
      <c r="L386" s="19">
        <v>0</v>
      </c>
      <c r="M386" s="10">
        <f>ROUND(L386*K386,2)</f>
        <v>0</v>
      </c>
    </row>
    <row r="387" spans="1:13" ht="0.95" customHeight="1" x14ac:dyDescent="0.25">
      <c r="A387" s="20"/>
      <c r="B387" s="20"/>
      <c r="C387" s="20"/>
      <c r="D387" s="25"/>
      <c r="E387" s="20"/>
      <c r="F387" s="20"/>
      <c r="G387" s="20"/>
      <c r="H387" s="20"/>
      <c r="I387" s="20"/>
      <c r="J387" s="20"/>
      <c r="K387" s="20"/>
      <c r="L387" s="20"/>
      <c r="M387" s="20"/>
    </row>
    <row r="388" spans="1:13" x14ac:dyDescent="0.25">
      <c r="A388" s="12" t="s">
        <v>319</v>
      </c>
      <c r="B388" s="12" t="s">
        <v>21</v>
      </c>
      <c r="C388" s="12" t="s">
        <v>197</v>
      </c>
      <c r="D388" s="24" t="s">
        <v>320</v>
      </c>
      <c r="E388" s="11"/>
      <c r="F388" s="11"/>
      <c r="G388" s="11"/>
      <c r="H388" s="11"/>
      <c r="I388" s="11"/>
      <c r="J388" s="11"/>
      <c r="K388" s="13">
        <f>K391</f>
        <v>91.5</v>
      </c>
      <c r="L388" s="14">
        <f>L391</f>
        <v>0</v>
      </c>
      <c r="M388" s="14">
        <f>M391</f>
        <v>0</v>
      </c>
    </row>
    <row r="389" spans="1:13" ht="33.75" x14ac:dyDescent="0.25">
      <c r="A389" s="11"/>
      <c r="B389" s="11"/>
      <c r="C389" s="11"/>
      <c r="D389" s="15" t="s">
        <v>321</v>
      </c>
      <c r="E389" s="11"/>
      <c r="F389" s="11"/>
      <c r="G389" s="11"/>
      <c r="H389" s="11"/>
      <c r="I389" s="11"/>
      <c r="J389" s="11"/>
      <c r="K389" s="11"/>
      <c r="L389" s="11"/>
      <c r="M389" s="11"/>
    </row>
    <row r="390" spans="1:13" x14ac:dyDescent="0.25">
      <c r="A390" s="11"/>
      <c r="B390" s="11"/>
      <c r="C390" s="11"/>
      <c r="D390" s="15"/>
      <c r="E390" s="12" t="s">
        <v>18</v>
      </c>
      <c r="F390" s="11">
        <v>91.5</v>
      </c>
      <c r="G390" s="16">
        <v>0</v>
      </c>
      <c r="H390" s="16">
        <v>0</v>
      </c>
      <c r="I390" s="16">
        <v>0</v>
      </c>
      <c r="J390" s="13">
        <f>F390*(G390+ (G390= 0))*(H390+ (H390= 0))*(I390+ (I390= 0))</f>
        <v>91.5</v>
      </c>
      <c r="K390" s="11"/>
      <c r="L390" s="11"/>
      <c r="M390" s="11"/>
    </row>
    <row r="391" spans="1:13" x14ac:dyDescent="0.25">
      <c r="A391" s="11"/>
      <c r="B391" s="11"/>
      <c r="C391" s="11"/>
      <c r="D391" s="15"/>
      <c r="E391" s="11"/>
      <c r="F391" s="11"/>
      <c r="G391" s="11"/>
      <c r="H391" s="11"/>
      <c r="I391" s="11"/>
      <c r="J391" s="17" t="s">
        <v>322</v>
      </c>
      <c r="K391" s="18">
        <f>SUM(J390:J390)</f>
        <v>91.5</v>
      </c>
      <c r="L391" s="19">
        <v>0</v>
      </c>
      <c r="M391" s="10">
        <f>ROUND(L391*K391,2)</f>
        <v>0</v>
      </c>
    </row>
    <row r="392" spans="1:13" ht="0.95" customHeight="1" x14ac:dyDescent="0.25">
      <c r="A392" s="20"/>
      <c r="B392" s="20"/>
      <c r="C392" s="20"/>
      <c r="D392" s="25"/>
      <c r="E392" s="20"/>
      <c r="F392" s="20"/>
      <c r="G392" s="20"/>
      <c r="H392" s="20"/>
      <c r="I392" s="20"/>
      <c r="J392" s="20"/>
      <c r="K392" s="20"/>
      <c r="L392" s="20"/>
      <c r="M392" s="20"/>
    </row>
    <row r="393" spans="1:13" x14ac:dyDescent="0.25">
      <c r="A393" s="12" t="s">
        <v>323</v>
      </c>
      <c r="B393" s="12" t="s">
        <v>21</v>
      </c>
      <c r="C393" s="12" t="s">
        <v>197</v>
      </c>
      <c r="D393" s="24" t="s">
        <v>324</v>
      </c>
      <c r="E393" s="11"/>
      <c r="F393" s="11"/>
      <c r="G393" s="11"/>
      <c r="H393" s="11"/>
      <c r="I393" s="11"/>
      <c r="J393" s="11"/>
      <c r="K393" s="13">
        <f>K396</f>
        <v>43</v>
      </c>
      <c r="L393" s="14">
        <f>L396</f>
        <v>0</v>
      </c>
      <c r="M393" s="14">
        <f>M396</f>
        <v>0</v>
      </c>
    </row>
    <row r="394" spans="1:13" ht="45" x14ac:dyDescent="0.25">
      <c r="A394" s="11"/>
      <c r="B394" s="11"/>
      <c r="C394" s="11"/>
      <c r="D394" s="15" t="s">
        <v>325</v>
      </c>
      <c r="E394" s="11"/>
      <c r="F394" s="11"/>
      <c r="G394" s="11"/>
      <c r="H394" s="11"/>
      <c r="I394" s="11"/>
      <c r="J394" s="11"/>
      <c r="K394" s="11"/>
      <c r="L394" s="11"/>
      <c r="M394" s="11"/>
    </row>
    <row r="395" spans="1:13" x14ac:dyDescent="0.25">
      <c r="A395" s="11"/>
      <c r="B395" s="11"/>
      <c r="C395" s="11"/>
      <c r="D395" s="15"/>
      <c r="E395" s="12" t="s">
        <v>18</v>
      </c>
      <c r="F395" s="11">
        <v>43</v>
      </c>
      <c r="G395" s="16">
        <v>0</v>
      </c>
      <c r="H395" s="16">
        <v>0</v>
      </c>
      <c r="I395" s="16">
        <v>0</v>
      </c>
      <c r="J395" s="13">
        <f>F395*(G395+ (G395= 0))*(H395+ (H395= 0))*(I395+ (I395= 0))</f>
        <v>43</v>
      </c>
      <c r="K395" s="11"/>
      <c r="L395" s="11"/>
      <c r="M395" s="11"/>
    </row>
    <row r="396" spans="1:13" x14ac:dyDescent="0.25">
      <c r="A396" s="11"/>
      <c r="B396" s="11"/>
      <c r="C396" s="11"/>
      <c r="D396" s="15"/>
      <c r="E396" s="11"/>
      <c r="F396" s="11"/>
      <c r="G396" s="11"/>
      <c r="H396" s="11"/>
      <c r="I396" s="11"/>
      <c r="J396" s="17" t="s">
        <v>326</v>
      </c>
      <c r="K396" s="18">
        <f>SUM(J395:J395)</f>
        <v>43</v>
      </c>
      <c r="L396" s="19">
        <v>0</v>
      </c>
      <c r="M396" s="10">
        <f>ROUND(L396*K396,2)</f>
        <v>0</v>
      </c>
    </row>
    <row r="397" spans="1:13" ht="0.95" customHeight="1" x14ac:dyDescent="0.25">
      <c r="A397" s="20"/>
      <c r="B397" s="20"/>
      <c r="C397" s="20"/>
      <c r="D397" s="25"/>
      <c r="E397" s="20"/>
      <c r="F397" s="20"/>
      <c r="G397" s="20"/>
      <c r="H397" s="20"/>
      <c r="I397" s="20"/>
      <c r="J397" s="20"/>
      <c r="K397" s="20"/>
      <c r="L397" s="20"/>
      <c r="M397" s="20"/>
    </row>
    <row r="398" spans="1:13" ht="22.5" x14ac:dyDescent="0.25">
      <c r="A398" s="12" t="s">
        <v>327</v>
      </c>
      <c r="B398" s="12" t="s">
        <v>21</v>
      </c>
      <c r="C398" s="12" t="s">
        <v>22</v>
      </c>
      <c r="D398" s="24" t="s">
        <v>328</v>
      </c>
      <c r="E398" s="11"/>
      <c r="F398" s="11"/>
      <c r="G398" s="11"/>
      <c r="H398" s="11"/>
      <c r="I398" s="11"/>
      <c r="J398" s="11"/>
      <c r="K398" s="13">
        <f>K401</f>
        <v>1</v>
      </c>
      <c r="L398" s="14">
        <f>L401</f>
        <v>0</v>
      </c>
      <c r="M398" s="14">
        <f>M401</f>
        <v>0</v>
      </c>
    </row>
    <row r="399" spans="1:13" ht="101.25" x14ac:dyDescent="0.25">
      <c r="A399" s="11"/>
      <c r="B399" s="11"/>
      <c r="C399" s="11"/>
      <c r="D399" s="15" t="s">
        <v>329</v>
      </c>
      <c r="E399" s="11"/>
      <c r="F399" s="11"/>
      <c r="G399" s="11"/>
      <c r="H399" s="11"/>
      <c r="I399" s="11"/>
      <c r="J399" s="11"/>
      <c r="K399" s="11"/>
      <c r="L399" s="11"/>
      <c r="M399" s="11"/>
    </row>
    <row r="400" spans="1:13" x14ac:dyDescent="0.25">
      <c r="A400" s="11"/>
      <c r="B400" s="11"/>
      <c r="C400" s="11"/>
      <c r="D400" s="15"/>
      <c r="E400" s="12" t="s">
        <v>18</v>
      </c>
      <c r="F400" s="11">
        <v>1</v>
      </c>
      <c r="G400" s="16">
        <v>0</v>
      </c>
      <c r="H400" s="16">
        <v>0</v>
      </c>
      <c r="I400" s="16">
        <v>0</v>
      </c>
      <c r="J400" s="13">
        <f>F400*(G400+ (G400= 0))*(H400+ (H400= 0))*(I400+ (I400= 0))</f>
        <v>1</v>
      </c>
      <c r="K400" s="11"/>
      <c r="L400" s="11"/>
      <c r="M400" s="11"/>
    </row>
    <row r="401" spans="1:13" x14ac:dyDescent="0.25">
      <c r="A401" s="11"/>
      <c r="B401" s="11"/>
      <c r="C401" s="11"/>
      <c r="D401" s="15"/>
      <c r="E401" s="11"/>
      <c r="F401" s="11"/>
      <c r="G401" s="11"/>
      <c r="H401" s="11"/>
      <c r="I401" s="11"/>
      <c r="J401" s="17" t="s">
        <v>330</v>
      </c>
      <c r="K401" s="18">
        <f>SUM(J400:J400)</f>
        <v>1</v>
      </c>
      <c r="L401" s="19">
        <v>0</v>
      </c>
      <c r="M401" s="10">
        <f>ROUND(L401*K401,2)</f>
        <v>0</v>
      </c>
    </row>
    <row r="402" spans="1:13" ht="0.95" customHeight="1" x14ac:dyDescent="0.25">
      <c r="A402" s="20"/>
      <c r="B402" s="20"/>
      <c r="C402" s="20"/>
      <c r="D402" s="25"/>
      <c r="E402" s="20"/>
      <c r="F402" s="20"/>
      <c r="G402" s="20"/>
      <c r="H402" s="20"/>
      <c r="I402" s="20"/>
      <c r="J402" s="20"/>
      <c r="K402" s="20"/>
      <c r="L402" s="20"/>
      <c r="M402" s="20"/>
    </row>
    <row r="403" spans="1:13" x14ac:dyDescent="0.25">
      <c r="A403" s="12" t="s">
        <v>331</v>
      </c>
      <c r="B403" s="12" t="s">
        <v>21</v>
      </c>
      <c r="C403" s="12" t="s">
        <v>46</v>
      </c>
      <c r="D403" s="24" t="s">
        <v>332</v>
      </c>
      <c r="E403" s="11"/>
      <c r="F403" s="11"/>
      <c r="G403" s="11"/>
      <c r="H403" s="11"/>
      <c r="I403" s="11"/>
      <c r="J403" s="11"/>
      <c r="K403" s="13">
        <f>K406</f>
        <v>1</v>
      </c>
      <c r="L403" s="14">
        <f>L406</f>
        <v>0</v>
      </c>
      <c r="M403" s="14">
        <f>M406</f>
        <v>0</v>
      </c>
    </row>
    <row r="404" spans="1:13" ht="281.25" x14ac:dyDescent="0.25">
      <c r="A404" s="11"/>
      <c r="B404" s="11"/>
      <c r="C404" s="11"/>
      <c r="D404" s="15" t="s">
        <v>333</v>
      </c>
      <c r="E404" s="11"/>
      <c r="F404" s="11"/>
      <c r="G404" s="11"/>
      <c r="H404" s="11"/>
      <c r="I404" s="11"/>
      <c r="J404" s="11"/>
      <c r="K404" s="11"/>
      <c r="L404" s="11"/>
      <c r="M404" s="11"/>
    </row>
    <row r="405" spans="1:13" x14ac:dyDescent="0.25">
      <c r="A405" s="11"/>
      <c r="B405" s="11"/>
      <c r="C405" s="11"/>
      <c r="D405" s="15"/>
      <c r="E405" s="12" t="s">
        <v>18</v>
      </c>
      <c r="F405" s="11">
        <v>1</v>
      </c>
      <c r="G405" s="16">
        <v>0</v>
      </c>
      <c r="H405" s="16">
        <v>0</v>
      </c>
      <c r="I405" s="16">
        <v>0</v>
      </c>
      <c r="J405" s="13">
        <f>F405*(G405+ (G405= 0))*(H405+ (H405= 0))*(I405+ (I405= 0))</f>
        <v>1</v>
      </c>
      <c r="K405" s="11"/>
      <c r="L405" s="11"/>
      <c r="M405" s="11"/>
    </row>
    <row r="406" spans="1:13" x14ac:dyDescent="0.25">
      <c r="A406" s="11"/>
      <c r="B406" s="11"/>
      <c r="C406" s="11"/>
      <c r="D406" s="15"/>
      <c r="E406" s="11"/>
      <c r="F406" s="11"/>
      <c r="G406" s="11"/>
      <c r="H406" s="11"/>
      <c r="I406" s="11"/>
      <c r="J406" s="17" t="s">
        <v>334</v>
      </c>
      <c r="K406" s="18">
        <f>SUM(J405:J405)</f>
        <v>1</v>
      </c>
      <c r="L406" s="19">
        <v>0</v>
      </c>
      <c r="M406" s="10">
        <f>ROUND(L406*K406,2)</f>
        <v>0</v>
      </c>
    </row>
    <row r="407" spans="1:13" ht="0.95" customHeight="1" x14ac:dyDescent="0.25">
      <c r="A407" s="20"/>
      <c r="B407" s="20"/>
      <c r="C407" s="20"/>
      <c r="D407" s="25"/>
      <c r="E407" s="20"/>
      <c r="F407" s="20"/>
      <c r="G407" s="20"/>
      <c r="H407" s="20"/>
      <c r="I407" s="20"/>
      <c r="J407" s="20"/>
      <c r="K407" s="20"/>
      <c r="L407" s="20"/>
      <c r="M407" s="20"/>
    </row>
    <row r="408" spans="1:13" x14ac:dyDescent="0.25">
      <c r="A408" s="11"/>
      <c r="B408" s="11"/>
      <c r="C408" s="11"/>
      <c r="D408" s="15"/>
      <c r="E408" s="11"/>
      <c r="F408" s="11"/>
      <c r="G408" s="11"/>
      <c r="H408" s="11"/>
      <c r="I408" s="11"/>
      <c r="J408" s="17" t="s">
        <v>335</v>
      </c>
      <c r="K408" s="21">
        <v>1</v>
      </c>
      <c r="L408" s="10">
        <f>M331+M336+M341+M346+M351+M356+M362+M367+M376+M381+M386+M391+M396+M401+M406</f>
        <v>0</v>
      </c>
      <c r="M408" s="10">
        <f>ROUND(L408*K408,2)</f>
        <v>0</v>
      </c>
    </row>
    <row r="409" spans="1:13" ht="0.95" customHeight="1" x14ac:dyDescent="0.25">
      <c r="A409" s="20"/>
      <c r="B409" s="20"/>
      <c r="C409" s="20"/>
      <c r="D409" s="25"/>
      <c r="E409" s="20"/>
      <c r="F409" s="20"/>
      <c r="G409" s="20"/>
      <c r="H409" s="20"/>
      <c r="I409" s="20"/>
      <c r="J409" s="20"/>
      <c r="K409" s="20"/>
      <c r="L409" s="20"/>
      <c r="M409" s="20"/>
    </row>
    <row r="410" spans="1:13" x14ac:dyDescent="0.25">
      <c r="A410" s="7" t="s">
        <v>336</v>
      </c>
      <c r="B410" s="7" t="s">
        <v>17</v>
      </c>
      <c r="C410" s="7" t="s">
        <v>18</v>
      </c>
      <c r="D410" s="23" t="s">
        <v>337</v>
      </c>
      <c r="E410" s="8"/>
      <c r="F410" s="8"/>
      <c r="G410" s="8"/>
      <c r="H410" s="8"/>
      <c r="I410" s="8"/>
      <c r="J410" s="8"/>
      <c r="K410" s="9">
        <f>K482</f>
        <v>1</v>
      </c>
      <c r="L410" s="10">
        <f>L482</f>
        <v>0</v>
      </c>
      <c r="M410" s="10">
        <f>M482</f>
        <v>0</v>
      </c>
    </row>
    <row r="411" spans="1:13" x14ac:dyDescent="0.25">
      <c r="A411" s="11"/>
      <c r="B411" s="11"/>
      <c r="C411" s="11"/>
      <c r="D411" s="15"/>
      <c r="E411" s="11"/>
      <c r="F411" s="11"/>
      <c r="G411" s="11"/>
      <c r="H411" s="11"/>
      <c r="I411" s="11"/>
      <c r="J411" s="11"/>
      <c r="K411" s="11"/>
      <c r="L411" s="11"/>
      <c r="M411" s="11"/>
    </row>
    <row r="412" spans="1:13" x14ac:dyDescent="0.25">
      <c r="A412" s="12" t="s">
        <v>338</v>
      </c>
      <c r="B412" s="12" t="s">
        <v>21</v>
      </c>
      <c r="C412" s="12" t="s">
        <v>46</v>
      </c>
      <c r="D412" s="24" t="s">
        <v>339</v>
      </c>
      <c r="E412" s="11"/>
      <c r="F412" s="11"/>
      <c r="G412" s="11"/>
      <c r="H412" s="11"/>
      <c r="I412" s="11"/>
      <c r="J412" s="11"/>
      <c r="K412" s="13">
        <f>K415</f>
        <v>4</v>
      </c>
      <c r="L412" s="14">
        <f>L415</f>
        <v>0</v>
      </c>
      <c r="M412" s="14">
        <f>M415</f>
        <v>0</v>
      </c>
    </row>
    <row r="413" spans="1:13" ht="112.5" x14ac:dyDescent="0.25">
      <c r="A413" s="11"/>
      <c r="B413" s="11"/>
      <c r="C413" s="11"/>
      <c r="D413" s="15" t="s">
        <v>340</v>
      </c>
      <c r="E413" s="11"/>
      <c r="F413" s="11"/>
      <c r="G413" s="11"/>
      <c r="H413" s="11"/>
      <c r="I413" s="11"/>
      <c r="J413" s="11"/>
      <c r="K413" s="11"/>
      <c r="L413" s="11"/>
      <c r="M413" s="11"/>
    </row>
    <row r="414" spans="1:13" x14ac:dyDescent="0.25">
      <c r="A414" s="11"/>
      <c r="B414" s="11"/>
      <c r="C414" s="11"/>
      <c r="D414" s="15"/>
      <c r="E414" s="12" t="s">
        <v>18</v>
      </c>
      <c r="F414" s="11">
        <v>4</v>
      </c>
      <c r="G414" s="16">
        <v>0</v>
      </c>
      <c r="H414" s="16">
        <v>0</v>
      </c>
      <c r="I414" s="16">
        <v>0</v>
      </c>
      <c r="J414" s="13">
        <f>F414*(G414+ (G414= 0))*(H414+ (H414= 0))*(I414+ (I414= 0))</f>
        <v>4</v>
      </c>
      <c r="K414" s="11"/>
      <c r="L414" s="11"/>
      <c r="M414" s="11"/>
    </row>
    <row r="415" spans="1:13" x14ac:dyDescent="0.25">
      <c r="A415" s="11"/>
      <c r="B415" s="11"/>
      <c r="C415" s="11"/>
      <c r="D415" s="15"/>
      <c r="E415" s="11"/>
      <c r="F415" s="11"/>
      <c r="G415" s="11"/>
      <c r="H415" s="11"/>
      <c r="I415" s="11"/>
      <c r="J415" s="17" t="s">
        <v>341</v>
      </c>
      <c r="K415" s="18">
        <f>SUM(J414:J414)</f>
        <v>4</v>
      </c>
      <c r="L415" s="19">
        <v>0</v>
      </c>
      <c r="M415" s="10">
        <f>ROUND(L415*K415,2)</f>
        <v>0</v>
      </c>
    </row>
    <row r="416" spans="1:13" ht="0.95" customHeight="1" x14ac:dyDescent="0.25">
      <c r="A416" s="20"/>
      <c r="B416" s="20"/>
      <c r="C416" s="20"/>
      <c r="D416" s="25"/>
      <c r="E416" s="20"/>
      <c r="F416" s="20"/>
      <c r="G416" s="20"/>
      <c r="H416" s="20"/>
      <c r="I416" s="20"/>
      <c r="J416" s="20"/>
      <c r="K416" s="20"/>
      <c r="L416" s="20"/>
      <c r="M416" s="20"/>
    </row>
    <row r="417" spans="1:13" x14ac:dyDescent="0.25">
      <c r="A417" s="12" t="s">
        <v>342</v>
      </c>
      <c r="B417" s="12" t="s">
        <v>21</v>
      </c>
      <c r="C417" s="12" t="s">
        <v>46</v>
      </c>
      <c r="D417" s="24" t="s">
        <v>343</v>
      </c>
      <c r="E417" s="11"/>
      <c r="F417" s="11"/>
      <c r="G417" s="11"/>
      <c r="H417" s="11"/>
      <c r="I417" s="11"/>
      <c r="J417" s="11"/>
      <c r="K417" s="13">
        <f>K420</f>
        <v>8</v>
      </c>
      <c r="L417" s="14">
        <f>L420</f>
        <v>0</v>
      </c>
      <c r="M417" s="14">
        <f>M420</f>
        <v>0</v>
      </c>
    </row>
    <row r="418" spans="1:13" ht="146.25" x14ac:dyDescent="0.25">
      <c r="A418" s="11"/>
      <c r="B418" s="11"/>
      <c r="C418" s="11"/>
      <c r="D418" s="15" t="s">
        <v>344</v>
      </c>
      <c r="E418" s="11"/>
      <c r="F418" s="11"/>
      <c r="G418" s="11"/>
      <c r="H418" s="11"/>
      <c r="I418" s="11"/>
      <c r="J418" s="11"/>
      <c r="K418" s="11"/>
      <c r="L418" s="11"/>
      <c r="M418" s="11"/>
    </row>
    <row r="419" spans="1:13" x14ac:dyDescent="0.25">
      <c r="A419" s="11"/>
      <c r="B419" s="11"/>
      <c r="C419" s="11"/>
      <c r="D419" s="15"/>
      <c r="E419" s="12" t="s">
        <v>18</v>
      </c>
      <c r="F419" s="11">
        <v>8</v>
      </c>
      <c r="G419" s="16">
        <v>0</v>
      </c>
      <c r="H419" s="16">
        <v>0</v>
      </c>
      <c r="I419" s="16">
        <v>0</v>
      </c>
      <c r="J419" s="13">
        <f>F419*(G419+ (G419= 0))*(H419+ (H419= 0))*(I419+ (I419= 0))</f>
        <v>8</v>
      </c>
      <c r="K419" s="11"/>
      <c r="L419" s="11"/>
      <c r="M419" s="11"/>
    </row>
    <row r="420" spans="1:13" x14ac:dyDescent="0.25">
      <c r="A420" s="11"/>
      <c r="B420" s="11"/>
      <c r="C420" s="11"/>
      <c r="D420" s="15"/>
      <c r="E420" s="11"/>
      <c r="F420" s="11"/>
      <c r="G420" s="11"/>
      <c r="H420" s="11"/>
      <c r="I420" s="11"/>
      <c r="J420" s="17" t="s">
        <v>345</v>
      </c>
      <c r="K420" s="18">
        <f>SUM(J419:J419)</f>
        <v>8</v>
      </c>
      <c r="L420" s="19">
        <v>0</v>
      </c>
      <c r="M420" s="10">
        <f>ROUND(L420*K420,2)</f>
        <v>0</v>
      </c>
    </row>
    <row r="421" spans="1:13" ht="0.95" customHeight="1" x14ac:dyDescent="0.25">
      <c r="A421" s="20"/>
      <c r="B421" s="20"/>
      <c r="C421" s="20"/>
      <c r="D421" s="25"/>
      <c r="E421" s="20"/>
      <c r="F421" s="20"/>
      <c r="G421" s="20"/>
      <c r="H421" s="20"/>
      <c r="I421" s="20"/>
      <c r="J421" s="20"/>
      <c r="K421" s="20"/>
      <c r="L421" s="20"/>
      <c r="M421" s="20"/>
    </row>
    <row r="422" spans="1:13" x14ac:dyDescent="0.25">
      <c r="A422" s="12" t="s">
        <v>346</v>
      </c>
      <c r="B422" s="12" t="s">
        <v>21</v>
      </c>
      <c r="C422" s="12" t="s">
        <v>46</v>
      </c>
      <c r="D422" s="24" t="s">
        <v>347</v>
      </c>
      <c r="E422" s="11"/>
      <c r="F422" s="11"/>
      <c r="G422" s="11"/>
      <c r="H422" s="11"/>
      <c r="I422" s="11"/>
      <c r="J422" s="11"/>
      <c r="K422" s="13">
        <f>K425</f>
        <v>8</v>
      </c>
      <c r="L422" s="14">
        <f>L425</f>
        <v>0</v>
      </c>
      <c r="M422" s="14">
        <f>M425</f>
        <v>0</v>
      </c>
    </row>
    <row r="423" spans="1:13" ht="112.5" x14ac:dyDescent="0.25">
      <c r="A423" s="11"/>
      <c r="B423" s="11"/>
      <c r="C423" s="11"/>
      <c r="D423" s="15" t="s">
        <v>348</v>
      </c>
      <c r="E423" s="11"/>
      <c r="F423" s="11"/>
      <c r="G423" s="11"/>
      <c r="H423" s="11"/>
      <c r="I423" s="11"/>
      <c r="J423" s="11"/>
      <c r="K423" s="11"/>
      <c r="L423" s="11"/>
      <c r="M423" s="11"/>
    </row>
    <row r="424" spans="1:13" x14ac:dyDescent="0.25">
      <c r="A424" s="11"/>
      <c r="B424" s="11"/>
      <c r="C424" s="11"/>
      <c r="D424" s="15"/>
      <c r="E424" s="12" t="s">
        <v>18</v>
      </c>
      <c r="F424" s="11">
        <v>8</v>
      </c>
      <c r="G424" s="16">
        <v>0</v>
      </c>
      <c r="H424" s="16">
        <v>0</v>
      </c>
      <c r="I424" s="16">
        <v>0</v>
      </c>
      <c r="J424" s="13">
        <f>F424*(G424+ (G424= 0))*(H424+ (H424= 0))*(I424+ (I424= 0))</f>
        <v>8</v>
      </c>
      <c r="K424" s="11"/>
      <c r="L424" s="11"/>
      <c r="M424" s="11"/>
    </row>
    <row r="425" spans="1:13" x14ac:dyDescent="0.25">
      <c r="A425" s="11"/>
      <c r="B425" s="11"/>
      <c r="C425" s="11"/>
      <c r="D425" s="15"/>
      <c r="E425" s="11"/>
      <c r="F425" s="11"/>
      <c r="G425" s="11"/>
      <c r="H425" s="11"/>
      <c r="I425" s="11"/>
      <c r="J425" s="17" t="s">
        <v>349</v>
      </c>
      <c r="K425" s="18">
        <f>SUM(J424:J424)</f>
        <v>8</v>
      </c>
      <c r="L425" s="19">
        <v>0</v>
      </c>
      <c r="M425" s="10">
        <f>ROUND(L425*K425,2)</f>
        <v>0</v>
      </c>
    </row>
    <row r="426" spans="1:13" ht="0.95" customHeight="1" x14ac:dyDescent="0.25">
      <c r="A426" s="20"/>
      <c r="B426" s="20"/>
      <c r="C426" s="20"/>
      <c r="D426" s="25"/>
      <c r="E426" s="20"/>
      <c r="F426" s="20"/>
      <c r="G426" s="20"/>
      <c r="H426" s="20"/>
      <c r="I426" s="20"/>
      <c r="J426" s="20"/>
      <c r="K426" s="20"/>
      <c r="L426" s="20"/>
      <c r="M426" s="20"/>
    </row>
    <row r="427" spans="1:13" x14ac:dyDescent="0.25">
      <c r="A427" s="12" t="s">
        <v>350</v>
      </c>
      <c r="B427" s="12" t="s">
        <v>21</v>
      </c>
      <c r="C427" s="12" t="s">
        <v>46</v>
      </c>
      <c r="D427" s="24" t="s">
        <v>351</v>
      </c>
      <c r="E427" s="11"/>
      <c r="F427" s="11"/>
      <c r="G427" s="11"/>
      <c r="H427" s="11"/>
      <c r="I427" s="11"/>
      <c r="J427" s="11"/>
      <c r="K427" s="13">
        <f>K430</f>
        <v>2</v>
      </c>
      <c r="L427" s="14">
        <f>L430</f>
        <v>0</v>
      </c>
      <c r="M427" s="14">
        <f>M430</f>
        <v>0</v>
      </c>
    </row>
    <row r="428" spans="1:13" ht="123.75" x14ac:dyDescent="0.25">
      <c r="A428" s="11"/>
      <c r="B428" s="11"/>
      <c r="C428" s="11"/>
      <c r="D428" s="15" t="s">
        <v>352</v>
      </c>
      <c r="E428" s="11"/>
      <c r="F428" s="11"/>
      <c r="G428" s="11"/>
      <c r="H428" s="11"/>
      <c r="I428" s="11"/>
      <c r="J428" s="11"/>
      <c r="K428" s="11"/>
      <c r="L428" s="11"/>
      <c r="M428" s="11"/>
    </row>
    <row r="429" spans="1:13" x14ac:dyDescent="0.25">
      <c r="A429" s="11"/>
      <c r="B429" s="11"/>
      <c r="C429" s="11"/>
      <c r="D429" s="15"/>
      <c r="E429" s="12" t="s">
        <v>18</v>
      </c>
      <c r="F429" s="11">
        <v>2</v>
      </c>
      <c r="G429" s="16">
        <v>0</v>
      </c>
      <c r="H429" s="16">
        <v>0</v>
      </c>
      <c r="I429" s="16">
        <v>0</v>
      </c>
      <c r="J429" s="13">
        <f>F429*(G429+ (G429= 0))*(H429+ (H429= 0))*(I429+ (I429= 0))</f>
        <v>2</v>
      </c>
      <c r="K429" s="11"/>
      <c r="L429" s="11"/>
      <c r="M429" s="11"/>
    </row>
    <row r="430" spans="1:13" x14ac:dyDescent="0.25">
      <c r="A430" s="11"/>
      <c r="B430" s="11"/>
      <c r="C430" s="11"/>
      <c r="D430" s="15"/>
      <c r="E430" s="11"/>
      <c r="F430" s="11"/>
      <c r="G430" s="11"/>
      <c r="H430" s="11"/>
      <c r="I430" s="11"/>
      <c r="J430" s="17" t="s">
        <v>353</v>
      </c>
      <c r="K430" s="18">
        <f>SUM(J429:J429)</f>
        <v>2</v>
      </c>
      <c r="L430" s="19">
        <v>0</v>
      </c>
      <c r="M430" s="10">
        <f>ROUND(L430*K430,2)</f>
        <v>0</v>
      </c>
    </row>
    <row r="431" spans="1:13" ht="0.95" customHeight="1" x14ac:dyDescent="0.25">
      <c r="A431" s="20"/>
      <c r="B431" s="20"/>
      <c r="C431" s="20"/>
      <c r="D431" s="25"/>
      <c r="E431" s="20"/>
      <c r="F431" s="20"/>
      <c r="G431" s="20"/>
      <c r="H431" s="20"/>
      <c r="I431" s="20"/>
      <c r="J431" s="20"/>
      <c r="K431" s="20"/>
      <c r="L431" s="20"/>
      <c r="M431" s="20"/>
    </row>
    <row r="432" spans="1:13" x14ac:dyDescent="0.25">
      <c r="A432" s="12" t="s">
        <v>354</v>
      </c>
      <c r="B432" s="12" t="s">
        <v>21</v>
      </c>
      <c r="C432" s="12" t="s">
        <v>22</v>
      </c>
      <c r="D432" s="24" t="s">
        <v>355</v>
      </c>
      <c r="E432" s="11"/>
      <c r="F432" s="11"/>
      <c r="G432" s="11"/>
      <c r="H432" s="11"/>
      <c r="I432" s="11"/>
      <c r="J432" s="11"/>
      <c r="K432" s="13">
        <f>K435</f>
        <v>1</v>
      </c>
      <c r="L432" s="14">
        <f>L435</f>
        <v>0</v>
      </c>
      <c r="M432" s="14">
        <f>M435</f>
        <v>0</v>
      </c>
    </row>
    <row r="433" spans="1:13" ht="101.25" x14ac:dyDescent="0.25">
      <c r="A433" s="11"/>
      <c r="B433" s="11"/>
      <c r="C433" s="11"/>
      <c r="D433" s="15" t="s">
        <v>356</v>
      </c>
      <c r="E433" s="11"/>
      <c r="F433" s="11"/>
      <c r="G433" s="11"/>
      <c r="H433" s="11"/>
      <c r="I433" s="11"/>
      <c r="J433" s="11"/>
      <c r="K433" s="11"/>
      <c r="L433" s="11"/>
      <c r="M433" s="11"/>
    </row>
    <row r="434" spans="1:13" x14ac:dyDescent="0.25">
      <c r="A434" s="11"/>
      <c r="B434" s="11"/>
      <c r="C434" s="11"/>
      <c r="D434" s="15"/>
      <c r="E434" s="12" t="s">
        <v>18</v>
      </c>
      <c r="F434" s="11">
        <v>1</v>
      </c>
      <c r="G434" s="16">
        <v>0</v>
      </c>
      <c r="H434" s="16">
        <v>0</v>
      </c>
      <c r="I434" s="16">
        <v>0</v>
      </c>
      <c r="J434" s="13">
        <f>F434*(G434+ (G434= 0))*(H434+ (H434= 0))*(I434+ (I434= 0))</f>
        <v>1</v>
      </c>
      <c r="K434" s="11"/>
      <c r="L434" s="11"/>
      <c r="M434" s="11"/>
    </row>
    <row r="435" spans="1:13" x14ac:dyDescent="0.25">
      <c r="A435" s="11"/>
      <c r="B435" s="11"/>
      <c r="C435" s="11"/>
      <c r="D435" s="15"/>
      <c r="E435" s="11"/>
      <c r="F435" s="11"/>
      <c r="G435" s="11"/>
      <c r="H435" s="11"/>
      <c r="I435" s="11"/>
      <c r="J435" s="17" t="s">
        <v>357</v>
      </c>
      <c r="K435" s="18">
        <f>SUM(J434:J434)</f>
        <v>1</v>
      </c>
      <c r="L435" s="19">
        <v>0</v>
      </c>
      <c r="M435" s="10">
        <f>ROUND(L435*K435,2)</f>
        <v>0</v>
      </c>
    </row>
    <row r="436" spans="1:13" ht="0.95" customHeight="1" x14ac:dyDescent="0.25">
      <c r="A436" s="20"/>
      <c r="B436" s="20"/>
      <c r="C436" s="20"/>
      <c r="D436" s="25"/>
      <c r="E436" s="20"/>
      <c r="F436" s="20"/>
      <c r="G436" s="20"/>
      <c r="H436" s="20"/>
      <c r="I436" s="20"/>
      <c r="J436" s="20"/>
      <c r="K436" s="20"/>
      <c r="L436" s="20"/>
      <c r="M436" s="20"/>
    </row>
    <row r="437" spans="1:13" x14ac:dyDescent="0.25">
      <c r="A437" s="12" t="s">
        <v>358</v>
      </c>
      <c r="B437" s="12" t="s">
        <v>21</v>
      </c>
      <c r="C437" s="12" t="s">
        <v>46</v>
      </c>
      <c r="D437" s="24" t="s">
        <v>359</v>
      </c>
      <c r="E437" s="11"/>
      <c r="F437" s="11"/>
      <c r="G437" s="11"/>
      <c r="H437" s="11"/>
      <c r="I437" s="11"/>
      <c r="J437" s="11"/>
      <c r="K437" s="13">
        <f>K440</f>
        <v>6</v>
      </c>
      <c r="L437" s="14">
        <f>L440</f>
        <v>0</v>
      </c>
      <c r="M437" s="14">
        <f>M440</f>
        <v>0</v>
      </c>
    </row>
    <row r="438" spans="1:13" ht="78.75" x14ac:dyDescent="0.25">
      <c r="A438" s="11"/>
      <c r="B438" s="11"/>
      <c r="C438" s="11"/>
      <c r="D438" s="15" t="s">
        <v>360</v>
      </c>
      <c r="E438" s="11"/>
      <c r="F438" s="11"/>
      <c r="G438" s="11"/>
      <c r="H438" s="11"/>
      <c r="I438" s="11"/>
      <c r="J438" s="11"/>
      <c r="K438" s="11"/>
      <c r="L438" s="11"/>
      <c r="M438" s="11"/>
    </row>
    <row r="439" spans="1:13" x14ac:dyDescent="0.25">
      <c r="A439" s="11"/>
      <c r="B439" s="11"/>
      <c r="C439" s="11"/>
      <c r="D439" s="15"/>
      <c r="E439" s="12" t="s">
        <v>18</v>
      </c>
      <c r="F439" s="11">
        <v>6</v>
      </c>
      <c r="G439" s="16">
        <v>0</v>
      </c>
      <c r="H439" s="16">
        <v>0</v>
      </c>
      <c r="I439" s="16">
        <v>0</v>
      </c>
      <c r="J439" s="13">
        <f>F439*(G439+ (G439= 0))*(H439+ (H439= 0))*(I439+ (I439= 0))</f>
        <v>6</v>
      </c>
      <c r="K439" s="11"/>
      <c r="L439" s="11"/>
      <c r="M439" s="11"/>
    </row>
    <row r="440" spans="1:13" x14ac:dyDescent="0.25">
      <c r="A440" s="11"/>
      <c r="B440" s="11"/>
      <c r="C440" s="11"/>
      <c r="D440" s="15"/>
      <c r="E440" s="11"/>
      <c r="F440" s="11"/>
      <c r="G440" s="11"/>
      <c r="H440" s="11"/>
      <c r="I440" s="11"/>
      <c r="J440" s="17" t="s">
        <v>361</v>
      </c>
      <c r="K440" s="18">
        <f>SUM(J439:J439)</f>
        <v>6</v>
      </c>
      <c r="L440" s="19">
        <v>0</v>
      </c>
      <c r="M440" s="10">
        <f>ROUND(L440*K440,2)</f>
        <v>0</v>
      </c>
    </row>
    <row r="441" spans="1:13" ht="0.95" customHeight="1" x14ac:dyDescent="0.25">
      <c r="A441" s="20"/>
      <c r="B441" s="20"/>
      <c r="C441" s="20"/>
      <c r="D441" s="25"/>
      <c r="E441" s="20"/>
      <c r="F441" s="20"/>
      <c r="G441" s="20"/>
      <c r="H441" s="20"/>
      <c r="I441" s="20"/>
      <c r="J441" s="20"/>
      <c r="K441" s="20"/>
      <c r="L441" s="20"/>
      <c r="M441" s="20"/>
    </row>
    <row r="442" spans="1:13" x14ac:dyDescent="0.25">
      <c r="A442" s="12" t="s">
        <v>362</v>
      </c>
      <c r="B442" s="12" t="s">
        <v>21</v>
      </c>
      <c r="C442" s="12" t="s">
        <v>46</v>
      </c>
      <c r="D442" s="24" t="s">
        <v>363</v>
      </c>
      <c r="E442" s="11"/>
      <c r="F442" s="11"/>
      <c r="G442" s="11"/>
      <c r="H442" s="11"/>
      <c r="I442" s="11"/>
      <c r="J442" s="11"/>
      <c r="K442" s="13">
        <f>K445</f>
        <v>2</v>
      </c>
      <c r="L442" s="14">
        <f>L445</f>
        <v>0</v>
      </c>
      <c r="M442" s="14">
        <f>M445</f>
        <v>0</v>
      </c>
    </row>
    <row r="443" spans="1:13" ht="112.5" x14ac:dyDescent="0.25">
      <c r="A443" s="11"/>
      <c r="B443" s="11"/>
      <c r="C443" s="11"/>
      <c r="D443" s="15" t="s">
        <v>364</v>
      </c>
      <c r="E443" s="11"/>
      <c r="F443" s="11"/>
      <c r="G443" s="11"/>
      <c r="H443" s="11"/>
      <c r="I443" s="11"/>
      <c r="J443" s="11"/>
      <c r="K443" s="11"/>
      <c r="L443" s="11"/>
      <c r="M443" s="11"/>
    </row>
    <row r="444" spans="1:13" x14ac:dyDescent="0.25">
      <c r="A444" s="11"/>
      <c r="B444" s="11"/>
      <c r="C444" s="11"/>
      <c r="D444" s="15"/>
      <c r="E444" s="12" t="s">
        <v>18</v>
      </c>
      <c r="F444" s="11">
        <v>2</v>
      </c>
      <c r="G444" s="16">
        <v>0</v>
      </c>
      <c r="H444" s="16">
        <v>0</v>
      </c>
      <c r="I444" s="16">
        <v>0</v>
      </c>
      <c r="J444" s="13">
        <f>F444*(G444+ (G444= 0))*(H444+ (H444= 0))*(I444+ (I444= 0))</f>
        <v>2</v>
      </c>
      <c r="K444" s="11"/>
      <c r="L444" s="11"/>
      <c r="M444" s="11"/>
    </row>
    <row r="445" spans="1:13" x14ac:dyDescent="0.25">
      <c r="A445" s="11"/>
      <c r="B445" s="11"/>
      <c r="C445" s="11"/>
      <c r="D445" s="15"/>
      <c r="E445" s="11"/>
      <c r="F445" s="11"/>
      <c r="G445" s="11"/>
      <c r="H445" s="11"/>
      <c r="I445" s="11"/>
      <c r="J445" s="17" t="s">
        <v>365</v>
      </c>
      <c r="K445" s="18">
        <f>SUM(J444:J444)</f>
        <v>2</v>
      </c>
      <c r="L445" s="19">
        <v>0</v>
      </c>
      <c r="M445" s="10">
        <f>ROUND(L445*K445,2)</f>
        <v>0</v>
      </c>
    </row>
    <row r="446" spans="1:13" ht="0.95" customHeight="1" x14ac:dyDescent="0.25">
      <c r="A446" s="20"/>
      <c r="B446" s="20"/>
      <c r="C446" s="20"/>
      <c r="D446" s="25"/>
      <c r="E446" s="20"/>
      <c r="F446" s="20"/>
      <c r="G446" s="20"/>
      <c r="H446" s="20"/>
      <c r="I446" s="20"/>
      <c r="J446" s="20"/>
      <c r="K446" s="20"/>
      <c r="L446" s="20"/>
      <c r="M446" s="20"/>
    </row>
    <row r="447" spans="1:13" x14ac:dyDescent="0.25">
      <c r="A447" s="12" t="s">
        <v>366</v>
      </c>
      <c r="B447" s="12" t="s">
        <v>21</v>
      </c>
      <c r="C447" s="12" t="s">
        <v>46</v>
      </c>
      <c r="D447" s="24" t="s">
        <v>367</v>
      </c>
      <c r="E447" s="11"/>
      <c r="F447" s="11"/>
      <c r="G447" s="11"/>
      <c r="H447" s="11"/>
      <c r="I447" s="11"/>
      <c r="J447" s="11"/>
      <c r="K447" s="13">
        <f>K450</f>
        <v>4</v>
      </c>
      <c r="L447" s="14">
        <f>L450</f>
        <v>0</v>
      </c>
      <c r="M447" s="14">
        <f>M450</f>
        <v>0</v>
      </c>
    </row>
    <row r="448" spans="1:13" ht="247.5" x14ac:dyDescent="0.25">
      <c r="A448" s="11"/>
      <c r="B448" s="11"/>
      <c r="C448" s="11"/>
      <c r="D448" s="15" t="s">
        <v>368</v>
      </c>
      <c r="E448" s="11"/>
      <c r="F448" s="11"/>
      <c r="G448" s="11"/>
      <c r="H448" s="11"/>
      <c r="I448" s="11"/>
      <c r="J448" s="11"/>
      <c r="K448" s="11"/>
      <c r="L448" s="11"/>
      <c r="M448" s="11"/>
    </row>
    <row r="449" spans="1:13" x14ac:dyDescent="0.25">
      <c r="A449" s="11"/>
      <c r="B449" s="11"/>
      <c r="C449" s="11"/>
      <c r="D449" s="15"/>
      <c r="E449" s="12" t="s">
        <v>18</v>
      </c>
      <c r="F449" s="11">
        <v>4</v>
      </c>
      <c r="G449" s="16">
        <v>0</v>
      </c>
      <c r="H449" s="16">
        <v>0</v>
      </c>
      <c r="I449" s="16">
        <v>0</v>
      </c>
      <c r="J449" s="13">
        <f>F449*(G449+ (G449= 0))*(H449+ (H449= 0))*(I449+ (I449= 0))</f>
        <v>4</v>
      </c>
      <c r="K449" s="11"/>
      <c r="L449" s="11"/>
      <c r="M449" s="11"/>
    </row>
    <row r="450" spans="1:13" x14ac:dyDescent="0.25">
      <c r="A450" s="11"/>
      <c r="B450" s="11"/>
      <c r="C450" s="11"/>
      <c r="D450" s="15"/>
      <c r="E450" s="11"/>
      <c r="F450" s="11"/>
      <c r="G450" s="11"/>
      <c r="H450" s="11"/>
      <c r="I450" s="11"/>
      <c r="J450" s="17" t="s">
        <v>369</v>
      </c>
      <c r="K450" s="18">
        <f>SUM(J449:J449)</f>
        <v>4</v>
      </c>
      <c r="L450" s="19">
        <v>0</v>
      </c>
      <c r="M450" s="10">
        <f>ROUND(L450*K450,2)</f>
        <v>0</v>
      </c>
    </row>
    <row r="451" spans="1:13" ht="0.95" customHeight="1" x14ac:dyDescent="0.25">
      <c r="A451" s="20"/>
      <c r="B451" s="20"/>
      <c r="C451" s="20"/>
      <c r="D451" s="25"/>
      <c r="E451" s="20"/>
      <c r="F451" s="20"/>
      <c r="G451" s="20"/>
      <c r="H451" s="20"/>
      <c r="I451" s="20"/>
      <c r="J451" s="20"/>
      <c r="K451" s="20"/>
      <c r="L451" s="20"/>
      <c r="M451" s="20"/>
    </row>
    <row r="452" spans="1:13" x14ac:dyDescent="0.25">
      <c r="A452" s="12" t="s">
        <v>370</v>
      </c>
      <c r="B452" s="12" t="s">
        <v>21</v>
      </c>
      <c r="C452" s="12" t="s">
        <v>46</v>
      </c>
      <c r="D452" s="24" t="s">
        <v>371</v>
      </c>
      <c r="E452" s="11"/>
      <c r="F452" s="11"/>
      <c r="G452" s="11"/>
      <c r="H452" s="11"/>
      <c r="I452" s="11"/>
      <c r="J452" s="11"/>
      <c r="K452" s="13">
        <f>K455</f>
        <v>4</v>
      </c>
      <c r="L452" s="14">
        <f>L455</f>
        <v>0</v>
      </c>
      <c r="M452" s="14">
        <f>M455</f>
        <v>0</v>
      </c>
    </row>
    <row r="453" spans="1:13" ht="157.5" x14ac:dyDescent="0.25">
      <c r="A453" s="11"/>
      <c r="B453" s="11"/>
      <c r="C453" s="11"/>
      <c r="D453" s="15" t="s">
        <v>372</v>
      </c>
      <c r="E453" s="11"/>
      <c r="F453" s="11"/>
      <c r="G453" s="11"/>
      <c r="H453" s="11"/>
      <c r="I453" s="11"/>
      <c r="J453" s="11"/>
      <c r="K453" s="11"/>
      <c r="L453" s="11"/>
      <c r="M453" s="11"/>
    </row>
    <row r="454" spans="1:13" x14ac:dyDescent="0.25">
      <c r="A454" s="11"/>
      <c r="B454" s="11"/>
      <c r="C454" s="11"/>
      <c r="D454" s="15"/>
      <c r="E454" s="12" t="s">
        <v>18</v>
      </c>
      <c r="F454" s="11">
        <v>4</v>
      </c>
      <c r="G454" s="16">
        <v>0</v>
      </c>
      <c r="H454" s="16">
        <v>0</v>
      </c>
      <c r="I454" s="16">
        <v>0</v>
      </c>
      <c r="J454" s="13">
        <f>F454*(G454+ (G454= 0))*(H454+ (H454= 0))*(I454+ (I454= 0))</f>
        <v>4</v>
      </c>
      <c r="K454" s="11"/>
      <c r="L454" s="11"/>
      <c r="M454" s="11"/>
    </row>
    <row r="455" spans="1:13" x14ac:dyDescent="0.25">
      <c r="A455" s="11"/>
      <c r="B455" s="11"/>
      <c r="C455" s="11"/>
      <c r="D455" s="15"/>
      <c r="E455" s="11"/>
      <c r="F455" s="11"/>
      <c r="G455" s="11"/>
      <c r="H455" s="11"/>
      <c r="I455" s="11"/>
      <c r="J455" s="17" t="s">
        <v>373</v>
      </c>
      <c r="K455" s="18">
        <f>SUM(J454:J454)</f>
        <v>4</v>
      </c>
      <c r="L455" s="19">
        <v>0</v>
      </c>
      <c r="M455" s="10">
        <f>ROUND(L455*K455,2)</f>
        <v>0</v>
      </c>
    </row>
    <row r="456" spans="1:13" ht="0.95" customHeight="1" x14ac:dyDescent="0.25">
      <c r="A456" s="20"/>
      <c r="B456" s="20"/>
      <c r="C456" s="20"/>
      <c r="D456" s="25"/>
      <c r="E456" s="20"/>
      <c r="F456" s="20"/>
      <c r="G456" s="20"/>
      <c r="H456" s="20"/>
      <c r="I456" s="20"/>
      <c r="J456" s="20"/>
      <c r="K456" s="20"/>
      <c r="L456" s="20"/>
      <c r="M456" s="20"/>
    </row>
    <row r="457" spans="1:13" x14ac:dyDescent="0.25">
      <c r="A457" s="12" t="s">
        <v>374</v>
      </c>
      <c r="B457" s="12" t="s">
        <v>21</v>
      </c>
      <c r="C457" s="12" t="s">
        <v>46</v>
      </c>
      <c r="D457" s="24" t="s">
        <v>375</v>
      </c>
      <c r="E457" s="11"/>
      <c r="F457" s="11"/>
      <c r="G457" s="11"/>
      <c r="H457" s="11"/>
      <c r="I457" s="11"/>
      <c r="J457" s="11"/>
      <c r="K457" s="13">
        <f>K460</f>
        <v>6</v>
      </c>
      <c r="L457" s="14">
        <f>L460</f>
        <v>0</v>
      </c>
      <c r="M457" s="14">
        <f>M460</f>
        <v>0</v>
      </c>
    </row>
    <row r="458" spans="1:13" ht="168.75" x14ac:dyDescent="0.25">
      <c r="A458" s="11"/>
      <c r="B458" s="11"/>
      <c r="C458" s="11"/>
      <c r="D458" s="15" t="s">
        <v>376</v>
      </c>
      <c r="E458" s="11"/>
      <c r="F458" s="11"/>
      <c r="G458" s="11"/>
      <c r="H458" s="11"/>
      <c r="I458" s="11"/>
      <c r="J458" s="11"/>
      <c r="K458" s="11"/>
      <c r="L458" s="11"/>
      <c r="M458" s="11"/>
    </row>
    <row r="459" spans="1:13" x14ac:dyDescent="0.25">
      <c r="A459" s="11"/>
      <c r="B459" s="11"/>
      <c r="C459" s="11"/>
      <c r="D459" s="15"/>
      <c r="E459" s="12" t="s">
        <v>18</v>
      </c>
      <c r="F459" s="11">
        <v>6</v>
      </c>
      <c r="G459" s="16">
        <v>0</v>
      </c>
      <c r="H459" s="16">
        <v>0</v>
      </c>
      <c r="I459" s="16">
        <v>0</v>
      </c>
      <c r="J459" s="13">
        <f>F459*(G459+ (G459= 0))*(H459+ (H459= 0))*(I459+ (I459= 0))</f>
        <v>6</v>
      </c>
      <c r="K459" s="11"/>
      <c r="L459" s="11"/>
      <c r="M459" s="11"/>
    </row>
    <row r="460" spans="1:13" x14ac:dyDescent="0.25">
      <c r="A460" s="11"/>
      <c r="B460" s="11"/>
      <c r="C460" s="11"/>
      <c r="D460" s="15"/>
      <c r="E460" s="11"/>
      <c r="F460" s="11"/>
      <c r="G460" s="11"/>
      <c r="H460" s="11"/>
      <c r="I460" s="11"/>
      <c r="J460" s="17" t="s">
        <v>377</v>
      </c>
      <c r="K460" s="18">
        <f>SUM(J459:J459)</f>
        <v>6</v>
      </c>
      <c r="L460" s="19">
        <v>0</v>
      </c>
      <c r="M460" s="10">
        <f>ROUND(L460*K460,2)</f>
        <v>0</v>
      </c>
    </row>
    <row r="461" spans="1:13" ht="0.95" customHeight="1" x14ac:dyDescent="0.25">
      <c r="A461" s="20"/>
      <c r="B461" s="20"/>
      <c r="C461" s="20"/>
      <c r="D461" s="25"/>
      <c r="E461" s="20"/>
      <c r="F461" s="20"/>
      <c r="G461" s="20"/>
      <c r="H461" s="20"/>
      <c r="I461" s="20"/>
      <c r="J461" s="20"/>
      <c r="K461" s="20"/>
      <c r="L461" s="20"/>
      <c r="M461" s="20"/>
    </row>
    <row r="462" spans="1:13" x14ac:dyDescent="0.25">
      <c r="A462" s="12" t="s">
        <v>378</v>
      </c>
      <c r="B462" s="12" t="s">
        <v>21</v>
      </c>
      <c r="C462" s="12" t="s">
        <v>46</v>
      </c>
      <c r="D462" s="24" t="s">
        <v>379</v>
      </c>
      <c r="E462" s="11"/>
      <c r="F462" s="11"/>
      <c r="G462" s="11"/>
      <c r="H462" s="11"/>
      <c r="I462" s="11"/>
      <c r="J462" s="11"/>
      <c r="K462" s="13">
        <f>K465</f>
        <v>1</v>
      </c>
      <c r="L462" s="14">
        <f>L465</f>
        <v>0</v>
      </c>
      <c r="M462" s="14">
        <f>M465</f>
        <v>0</v>
      </c>
    </row>
    <row r="463" spans="1:13" ht="56.25" x14ac:dyDescent="0.25">
      <c r="A463" s="11"/>
      <c r="B463" s="11"/>
      <c r="C463" s="11"/>
      <c r="D463" s="15" t="s">
        <v>380</v>
      </c>
      <c r="E463" s="11"/>
      <c r="F463" s="11"/>
      <c r="G463" s="11"/>
      <c r="H463" s="11"/>
      <c r="I463" s="11"/>
      <c r="J463" s="11"/>
      <c r="K463" s="11"/>
      <c r="L463" s="11"/>
      <c r="M463" s="11"/>
    </row>
    <row r="464" spans="1:13" x14ac:dyDescent="0.25">
      <c r="A464" s="11"/>
      <c r="B464" s="11"/>
      <c r="C464" s="11"/>
      <c r="D464" s="15"/>
      <c r="E464" s="12" t="s">
        <v>18</v>
      </c>
      <c r="F464" s="11">
        <v>1</v>
      </c>
      <c r="G464" s="16">
        <v>0</v>
      </c>
      <c r="H464" s="16">
        <v>0</v>
      </c>
      <c r="I464" s="16">
        <v>0</v>
      </c>
      <c r="J464" s="13">
        <f>F464*(G464+ (G464= 0))*(H464+ (H464= 0))*(I464+ (I464= 0))</f>
        <v>1</v>
      </c>
      <c r="K464" s="11"/>
      <c r="L464" s="11"/>
      <c r="M464" s="11"/>
    </row>
    <row r="465" spans="1:13" x14ac:dyDescent="0.25">
      <c r="A465" s="11"/>
      <c r="B465" s="11"/>
      <c r="C465" s="11"/>
      <c r="D465" s="15"/>
      <c r="E465" s="11"/>
      <c r="F465" s="11"/>
      <c r="G465" s="11"/>
      <c r="H465" s="11"/>
      <c r="I465" s="11"/>
      <c r="J465" s="17" t="s">
        <v>381</v>
      </c>
      <c r="K465" s="18">
        <f>SUM(J464:J464)</f>
        <v>1</v>
      </c>
      <c r="L465" s="19">
        <v>0</v>
      </c>
      <c r="M465" s="10">
        <f>ROUND(L465*K465,2)</f>
        <v>0</v>
      </c>
    </row>
    <row r="466" spans="1:13" ht="0.95" customHeight="1" x14ac:dyDescent="0.25">
      <c r="A466" s="20"/>
      <c r="B466" s="20"/>
      <c r="C466" s="20"/>
      <c r="D466" s="25"/>
      <c r="E466" s="20"/>
      <c r="F466" s="20"/>
      <c r="G466" s="20"/>
      <c r="H466" s="20"/>
      <c r="I466" s="20"/>
      <c r="J466" s="20"/>
      <c r="K466" s="20"/>
      <c r="L466" s="20"/>
      <c r="M466" s="20"/>
    </row>
    <row r="467" spans="1:13" x14ac:dyDescent="0.25">
      <c r="A467" s="12" t="s">
        <v>382</v>
      </c>
      <c r="B467" s="12" t="s">
        <v>21</v>
      </c>
      <c r="C467" s="12" t="s">
        <v>46</v>
      </c>
      <c r="D467" s="24" t="s">
        <v>383</v>
      </c>
      <c r="E467" s="11"/>
      <c r="F467" s="11"/>
      <c r="G467" s="11"/>
      <c r="H467" s="11"/>
      <c r="I467" s="11"/>
      <c r="J467" s="11"/>
      <c r="K467" s="13">
        <f>K470</f>
        <v>1</v>
      </c>
      <c r="L467" s="14">
        <f>L470</f>
        <v>0</v>
      </c>
      <c r="M467" s="14">
        <f>M470</f>
        <v>0</v>
      </c>
    </row>
    <row r="468" spans="1:13" ht="45" x14ac:dyDescent="0.25">
      <c r="A468" s="11"/>
      <c r="B468" s="11"/>
      <c r="C468" s="11"/>
      <c r="D468" s="15" t="s">
        <v>384</v>
      </c>
      <c r="E468" s="11"/>
      <c r="F468" s="11"/>
      <c r="G468" s="11"/>
      <c r="H468" s="11"/>
      <c r="I468" s="11"/>
      <c r="J468" s="11"/>
      <c r="K468" s="11"/>
      <c r="L468" s="11"/>
      <c r="M468" s="11"/>
    </row>
    <row r="469" spans="1:13" x14ac:dyDescent="0.25">
      <c r="A469" s="11"/>
      <c r="B469" s="11"/>
      <c r="C469" s="11"/>
      <c r="D469" s="15"/>
      <c r="E469" s="12" t="s">
        <v>18</v>
      </c>
      <c r="F469" s="11">
        <v>1</v>
      </c>
      <c r="G469" s="16">
        <v>0</v>
      </c>
      <c r="H469" s="16">
        <v>0</v>
      </c>
      <c r="I469" s="16">
        <v>0</v>
      </c>
      <c r="J469" s="13">
        <f>F469*(G469+ (G469= 0))*(H469+ (H469= 0))*(I469+ (I469= 0))</f>
        <v>1</v>
      </c>
      <c r="K469" s="11"/>
      <c r="L469" s="11"/>
      <c r="M469" s="11"/>
    </row>
    <row r="470" spans="1:13" x14ac:dyDescent="0.25">
      <c r="A470" s="11"/>
      <c r="B470" s="11"/>
      <c r="C470" s="11"/>
      <c r="D470" s="15"/>
      <c r="E470" s="11"/>
      <c r="F470" s="11"/>
      <c r="G470" s="11"/>
      <c r="H470" s="11"/>
      <c r="I470" s="11"/>
      <c r="J470" s="17" t="s">
        <v>385</v>
      </c>
      <c r="K470" s="18">
        <f>SUM(J469:J469)</f>
        <v>1</v>
      </c>
      <c r="L470" s="19">
        <v>0</v>
      </c>
      <c r="M470" s="10">
        <f>ROUND(L470*K470,2)</f>
        <v>0</v>
      </c>
    </row>
    <row r="471" spans="1:13" ht="0.95" customHeight="1" x14ac:dyDescent="0.25">
      <c r="A471" s="20"/>
      <c r="B471" s="20"/>
      <c r="C471" s="20"/>
      <c r="D471" s="25"/>
      <c r="E471" s="20"/>
      <c r="F471" s="20"/>
      <c r="G471" s="20"/>
      <c r="H471" s="20"/>
      <c r="I471" s="20"/>
      <c r="J471" s="20"/>
      <c r="K471" s="20"/>
      <c r="L471" s="20"/>
      <c r="M471" s="20"/>
    </row>
    <row r="472" spans="1:13" x14ac:dyDescent="0.25">
      <c r="A472" s="12" t="s">
        <v>386</v>
      </c>
      <c r="B472" s="12" t="s">
        <v>21</v>
      </c>
      <c r="C472" s="12" t="s">
        <v>46</v>
      </c>
      <c r="D472" s="24" t="s">
        <v>387</v>
      </c>
      <c r="E472" s="11"/>
      <c r="F472" s="11"/>
      <c r="G472" s="11"/>
      <c r="H472" s="11"/>
      <c r="I472" s="11"/>
      <c r="J472" s="11"/>
      <c r="K472" s="13">
        <f>K475</f>
        <v>1</v>
      </c>
      <c r="L472" s="14">
        <f>L475</f>
        <v>0</v>
      </c>
      <c r="M472" s="14">
        <f>M475</f>
        <v>0</v>
      </c>
    </row>
    <row r="473" spans="1:13" ht="112.5" x14ac:dyDescent="0.25">
      <c r="A473" s="11"/>
      <c r="B473" s="11"/>
      <c r="C473" s="11"/>
      <c r="D473" s="15" t="s">
        <v>388</v>
      </c>
      <c r="E473" s="11"/>
      <c r="F473" s="11"/>
      <c r="G473" s="11"/>
      <c r="H473" s="11"/>
      <c r="I473" s="11"/>
      <c r="J473" s="11"/>
      <c r="K473" s="11"/>
      <c r="L473" s="11"/>
      <c r="M473" s="11"/>
    </row>
    <row r="474" spans="1:13" x14ac:dyDescent="0.25">
      <c r="A474" s="11"/>
      <c r="B474" s="11"/>
      <c r="C474" s="11"/>
      <c r="D474" s="15"/>
      <c r="E474" s="12" t="s">
        <v>18</v>
      </c>
      <c r="F474" s="11">
        <v>1</v>
      </c>
      <c r="G474" s="16">
        <v>0</v>
      </c>
      <c r="H474" s="16">
        <v>0</v>
      </c>
      <c r="I474" s="16">
        <v>0</v>
      </c>
      <c r="J474" s="13">
        <f>F474*(G474+ (G474= 0))*(H474+ (H474= 0))*(I474+ (I474= 0))</f>
        <v>1</v>
      </c>
      <c r="K474" s="11"/>
      <c r="L474" s="11"/>
      <c r="M474" s="11"/>
    </row>
    <row r="475" spans="1:13" x14ac:dyDescent="0.25">
      <c r="A475" s="11"/>
      <c r="B475" s="11"/>
      <c r="C475" s="11"/>
      <c r="D475" s="15"/>
      <c r="E475" s="11"/>
      <c r="F475" s="11"/>
      <c r="G475" s="11"/>
      <c r="H475" s="11"/>
      <c r="I475" s="11"/>
      <c r="J475" s="17" t="s">
        <v>389</v>
      </c>
      <c r="K475" s="18">
        <f>SUM(J474:J474)</f>
        <v>1</v>
      </c>
      <c r="L475" s="19">
        <v>0</v>
      </c>
      <c r="M475" s="10">
        <f>ROUND(L475*K475,2)</f>
        <v>0</v>
      </c>
    </row>
    <row r="476" spans="1:13" ht="0.95" customHeight="1" x14ac:dyDescent="0.25">
      <c r="A476" s="20"/>
      <c r="B476" s="20"/>
      <c r="C476" s="20"/>
      <c r="D476" s="25"/>
      <c r="E476" s="20"/>
      <c r="F476" s="20"/>
      <c r="G476" s="20"/>
      <c r="H476" s="20"/>
      <c r="I476" s="20"/>
      <c r="J476" s="20"/>
      <c r="K476" s="20"/>
      <c r="L476" s="20"/>
      <c r="M476" s="20"/>
    </row>
    <row r="477" spans="1:13" x14ac:dyDescent="0.25">
      <c r="A477" s="12" t="s">
        <v>390</v>
      </c>
      <c r="B477" s="12" t="s">
        <v>21</v>
      </c>
      <c r="C477" s="12" t="s">
        <v>46</v>
      </c>
      <c r="D477" s="24" t="s">
        <v>391</v>
      </c>
      <c r="E477" s="11"/>
      <c r="F477" s="11"/>
      <c r="G477" s="11"/>
      <c r="H477" s="11"/>
      <c r="I477" s="11"/>
      <c r="J477" s="11"/>
      <c r="K477" s="13">
        <f>K480</f>
        <v>6</v>
      </c>
      <c r="L477" s="14">
        <f>L480</f>
        <v>0</v>
      </c>
      <c r="M477" s="14">
        <f>M480</f>
        <v>0</v>
      </c>
    </row>
    <row r="478" spans="1:13" ht="123.75" x14ac:dyDescent="0.25">
      <c r="A478" s="11"/>
      <c r="B478" s="11"/>
      <c r="C478" s="11"/>
      <c r="D478" s="15" t="s">
        <v>392</v>
      </c>
      <c r="E478" s="11"/>
      <c r="F478" s="11"/>
      <c r="G478" s="11"/>
      <c r="H478" s="11"/>
      <c r="I478" s="11"/>
      <c r="J478" s="11"/>
      <c r="K478" s="11"/>
      <c r="L478" s="11"/>
      <c r="M478" s="11"/>
    </row>
    <row r="479" spans="1:13" x14ac:dyDescent="0.25">
      <c r="A479" s="11"/>
      <c r="B479" s="11"/>
      <c r="C479" s="11"/>
      <c r="D479" s="15"/>
      <c r="E479" s="12" t="s">
        <v>18</v>
      </c>
      <c r="F479" s="11">
        <v>6</v>
      </c>
      <c r="G479" s="16">
        <v>0</v>
      </c>
      <c r="H479" s="16">
        <v>0</v>
      </c>
      <c r="I479" s="16">
        <v>0</v>
      </c>
      <c r="J479" s="13">
        <f>F479*(G479+ (G479= 0))*(H479+ (H479= 0))*(I479+ (I479= 0))</f>
        <v>6</v>
      </c>
      <c r="K479" s="11"/>
      <c r="L479" s="11"/>
      <c r="M479" s="11"/>
    </row>
    <row r="480" spans="1:13" x14ac:dyDescent="0.25">
      <c r="A480" s="11"/>
      <c r="B480" s="11"/>
      <c r="C480" s="11"/>
      <c r="D480" s="15"/>
      <c r="E480" s="11"/>
      <c r="F480" s="11"/>
      <c r="G480" s="11"/>
      <c r="H480" s="11"/>
      <c r="I480" s="11"/>
      <c r="J480" s="17" t="s">
        <v>393</v>
      </c>
      <c r="K480" s="18">
        <f>SUM(J479:J479)</f>
        <v>6</v>
      </c>
      <c r="L480" s="19">
        <v>0</v>
      </c>
      <c r="M480" s="10">
        <f>ROUND(L480*K480,2)</f>
        <v>0</v>
      </c>
    </row>
    <row r="481" spans="1:13" ht="0.95" customHeight="1" x14ac:dyDescent="0.25">
      <c r="A481" s="20"/>
      <c r="B481" s="20"/>
      <c r="C481" s="20"/>
      <c r="D481" s="25"/>
      <c r="E481" s="20"/>
      <c r="F481" s="20"/>
      <c r="G481" s="20"/>
      <c r="H481" s="20"/>
      <c r="I481" s="20"/>
      <c r="J481" s="20"/>
      <c r="K481" s="20"/>
      <c r="L481" s="20"/>
      <c r="M481" s="20"/>
    </row>
    <row r="482" spans="1:13" x14ac:dyDescent="0.25">
      <c r="A482" s="11"/>
      <c r="B482" s="11"/>
      <c r="C482" s="11"/>
      <c r="D482" s="15"/>
      <c r="E482" s="11"/>
      <c r="F482" s="11"/>
      <c r="G482" s="11"/>
      <c r="H482" s="11"/>
      <c r="I482" s="11"/>
      <c r="J482" s="17" t="s">
        <v>394</v>
      </c>
      <c r="K482" s="21">
        <v>1</v>
      </c>
      <c r="L482" s="10">
        <f>M415+M420+M425+M430+M435+M440+M445+M450+M455+M460+M465+M470+M475+M480</f>
        <v>0</v>
      </c>
      <c r="M482" s="10">
        <f>ROUND(L482*K482,2)</f>
        <v>0</v>
      </c>
    </row>
    <row r="483" spans="1:13" ht="0.95" customHeight="1" x14ac:dyDescent="0.25">
      <c r="A483" s="20"/>
      <c r="B483" s="20"/>
      <c r="C483" s="20"/>
      <c r="D483" s="25"/>
      <c r="E483" s="20"/>
      <c r="F483" s="20"/>
      <c r="G483" s="20"/>
      <c r="H483" s="20"/>
      <c r="I483" s="20"/>
      <c r="J483" s="20"/>
      <c r="K483" s="20"/>
      <c r="L483" s="20"/>
      <c r="M483" s="20"/>
    </row>
    <row r="484" spans="1:13" x14ac:dyDescent="0.25">
      <c r="A484" s="7" t="s">
        <v>395</v>
      </c>
      <c r="B484" s="7" t="s">
        <v>17</v>
      </c>
      <c r="C484" s="7" t="s">
        <v>18</v>
      </c>
      <c r="D484" s="23" t="s">
        <v>396</v>
      </c>
      <c r="E484" s="8"/>
      <c r="F484" s="8"/>
      <c r="G484" s="8"/>
      <c r="H484" s="8"/>
      <c r="I484" s="8"/>
      <c r="J484" s="8"/>
      <c r="K484" s="9">
        <f>K491</f>
        <v>1</v>
      </c>
      <c r="L484" s="10">
        <f>L491</f>
        <v>0</v>
      </c>
      <c r="M484" s="10">
        <f>M491</f>
        <v>0</v>
      </c>
    </row>
    <row r="485" spans="1:13" x14ac:dyDescent="0.25">
      <c r="A485" s="11"/>
      <c r="B485" s="11"/>
      <c r="C485" s="11"/>
      <c r="D485" s="15"/>
      <c r="E485" s="11"/>
      <c r="F485" s="11"/>
      <c r="G485" s="11"/>
      <c r="H485" s="11"/>
      <c r="I485" s="11"/>
      <c r="J485" s="11"/>
      <c r="K485" s="11"/>
      <c r="L485" s="11"/>
      <c r="M485" s="11"/>
    </row>
    <row r="486" spans="1:13" x14ac:dyDescent="0.25">
      <c r="A486" s="12" t="s">
        <v>397</v>
      </c>
      <c r="B486" s="12" t="s">
        <v>21</v>
      </c>
      <c r="C486" s="12" t="s">
        <v>46</v>
      </c>
      <c r="D486" s="24" t="s">
        <v>398</v>
      </c>
      <c r="E486" s="11"/>
      <c r="F486" s="11"/>
      <c r="G486" s="11"/>
      <c r="H486" s="11"/>
      <c r="I486" s="11"/>
      <c r="J486" s="11"/>
      <c r="K486" s="13">
        <f>K489</f>
        <v>1</v>
      </c>
      <c r="L486" s="14">
        <f>L489</f>
        <v>0</v>
      </c>
      <c r="M486" s="14">
        <f>M489</f>
        <v>0</v>
      </c>
    </row>
    <row r="487" spans="1:13" ht="213.75" x14ac:dyDescent="0.25">
      <c r="A487" s="11"/>
      <c r="B487" s="11"/>
      <c r="C487" s="11"/>
      <c r="D487" s="15" t="s">
        <v>399</v>
      </c>
      <c r="E487" s="11"/>
      <c r="F487" s="11"/>
      <c r="G487" s="11"/>
      <c r="H487" s="11"/>
      <c r="I487" s="11"/>
      <c r="J487" s="11"/>
      <c r="K487" s="11"/>
      <c r="L487" s="11"/>
      <c r="M487" s="11"/>
    </row>
    <row r="488" spans="1:13" x14ac:dyDescent="0.25">
      <c r="A488" s="11"/>
      <c r="B488" s="11"/>
      <c r="C488" s="11"/>
      <c r="D488" s="15"/>
      <c r="E488" s="12" t="s">
        <v>18</v>
      </c>
      <c r="F488" s="11">
        <v>1</v>
      </c>
      <c r="G488" s="16">
        <v>0</v>
      </c>
      <c r="H488" s="16">
        <v>0</v>
      </c>
      <c r="I488" s="16">
        <v>0</v>
      </c>
      <c r="J488" s="13">
        <f>F488*(G488+ (G488= 0))*(H488+ (H488= 0))*(I488+ (I488= 0))</f>
        <v>1</v>
      </c>
      <c r="K488" s="11"/>
      <c r="L488" s="11"/>
      <c r="M488" s="11"/>
    </row>
    <row r="489" spans="1:13" x14ac:dyDescent="0.25">
      <c r="A489" s="11"/>
      <c r="B489" s="11"/>
      <c r="C489" s="11"/>
      <c r="D489" s="15"/>
      <c r="E489" s="11"/>
      <c r="F489" s="11"/>
      <c r="G489" s="11"/>
      <c r="H489" s="11"/>
      <c r="I489" s="11"/>
      <c r="J489" s="17" t="s">
        <v>400</v>
      </c>
      <c r="K489" s="18">
        <f>SUM(J488:J488)</f>
        <v>1</v>
      </c>
      <c r="L489" s="19">
        <v>0</v>
      </c>
      <c r="M489" s="10">
        <f>ROUND(L489*K489,2)</f>
        <v>0</v>
      </c>
    </row>
    <row r="490" spans="1:13" ht="0.95" customHeight="1" x14ac:dyDescent="0.25">
      <c r="A490" s="20"/>
      <c r="B490" s="20"/>
      <c r="C490" s="20"/>
      <c r="D490" s="25"/>
      <c r="E490" s="20"/>
      <c r="F490" s="20"/>
      <c r="G490" s="20"/>
      <c r="H490" s="20"/>
      <c r="I490" s="20"/>
      <c r="J490" s="20"/>
      <c r="K490" s="20"/>
      <c r="L490" s="20"/>
      <c r="M490" s="20"/>
    </row>
    <row r="491" spans="1:13" x14ac:dyDescent="0.25">
      <c r="A491" s="11"/>
      <c r="B491" s="11"/>
      <c r="C491" s="11"/>
      <c r="D491" s="15"/>
      <c r="E491" s="11"/>
      <c r="F491" s="11"/>
      <c r="G491" s="11"/>
      <c r="H491" s="11"/>
      <c r="I491" s="11"/>
      <c r="J491" s="17" t="s">
        <v>401</v>
      </c>
      <c r="K491" s="21">
        <v>1</v>
      </c>
      <c r="L491" s="10">
        <f>M489</f>
        <v>0</v>
      </c>
      <c r="M491" s="10">
        <f>ROUND(L491*K491,2)</f>
        <v>0</v>
      </c>
    </row>
    <row r="492" spans="1:13" ht="0.95" customHeight="1" x14ac:dyDescent="0.25">
      <c r="A492" s="20"/>
      <c r="B492" s="20"/>
      <c r="C492" s="20"/>
      <c r="D492" s="25"/>
      <c r="E492" s="20"/>
      <c r="F492" s="20"/>
      <c r="G492" s="20"/>
      <c r="H492" s="20"/>
      <c r="I492" s="20"/>
      <c r="J492" s="20"/>
      <c r="K492" s="20"/>
      <c r="L492" s="20"/>
      <c r="M492" s="20"/>
    </row>
    <row r="493" spans="1:13" x14ac:dyDescent="0.25">
      <c r="A493" s="7" t="s">
        <v>402</v>
      </c>
      <c r="B493" s="7" t="s">
        <v>17</v>
      </c>
      <c r="C493" s="7" t="s">
        <v>18</v>
      </c>
      <c r="D493" s="23" t="s">
        <v>403</v>
      </c>
      <c r="E493" s="8"/>
      <c r="F493" s="8"/>
      <c r="G493" s="8"/>
      <c r="H493" s="8"/>
      <c r="I493" s="8"/>
      <c r="J493" s="8"/>
      <c r="K493" s="9">
        <f>K500</f>
        <v>1</v>
      </c>
      <c r="L493" s="10">
        <f>L500</f>
        <v>0</v>
      </c>
      <c r="M493" s="10">
        <f>M500</f>
        <v>0</v>
      </c>
    </row>
    <row r="494" spans="1:13" x14ac:dyDescent="0.25">
      <c r="A494" s="11"/>
      <c r="B494" s="11"/>
      <c r="C494" s="11"/>
      <c r="D494" s="15"/>
      <c r="E494" s="11"/>
      <c r="F494" s="11"/>
      <c r="G494" s="11"/>
      <c r="H494" s="11"/>
      <c r="I494" s="11"/>
      <c r="J494" s="11"/>
      <c r="K494" s="11"/>
      <c r="L494" s="11"/>
      <c r="M494" s="11"/>
    </row>
    <row r="495" spans="1:13" x14ac:dyDescent="0.25">
      <c r="A495" s="12" t="s">
        <v>404</v>
      </c>
      <c r="B495" s="12" t="s">
        <v>21</v>
      </c>
      <c r="C495" s="12" t="s">
        <v>46</v>
      </c>
      <c r="D495" s="24" t="s">
        <v>405</v>
      </c>
      <c r="E495" s="11"/>
      <c r="F495" s="11"/>
      <c r="G495" s="11"/>
      <c r="H495" s="11"/>
      <c r="I495" s="11"/>
      <c r="J495" s="11"/>
      <c r="K495" s="13">
        <f>K498</f>
        <v>1</v>
      </c>
      <c r="L495" s="14">
        <f>L498</f>
        <v>0</v>
      </c>
      <c r="M495" s="14">
        <f>M498</f>
        <v>0</v>
      </c>
    </row>
    <row r="496" spans="1:13" ht="168.75" x14ac:dyDescent="0.25">
      <c r="A496" s="11"/>
      <c r="B496" s="11"/>
      <c r="C496" s="11"/>
      <c r="D496" s="15" t="s">
        <v>406</v>
      </c>
      <c r="E496" s="11"/>
      <c r="F496" s="11"/>
      <c r="G496" s="11"/>
      <c r="H496" s="11"/>
      <c r="I496" s="11"/>
      <c r="J496" s="11"/>
      <c r="K496" s="11"/>
      <c r="L496" s="11"/>
      <c r="M496" s="11"/>
    </row>
    <row r="497" spans="1:13" x14ac:dyDescent="0.25">
      <c r="A497" s="11"/>
      <c r="B497" s="11"/>
      <c r="C497" s="11"/>
      <c r="D497" s="15"/>
      <c r="E497" s="12" t="s">
        <v>18</v>
      </c>
      <c r="F497" s="11">
        <v>1</v>
      </c>
      <c r="G497" s="16">
        <v>0</v>
      </c>
      <c r="H497" s="16">
        <v>0</v>
      </c>
      <c r="I497" s="16">
        <v>0</v>
      </c>
      <c r="J497" s="13">
        <f>F497*(G497+ (G497= 0))*(H497+ (H497= 0))*(I497+ (I497= 0))</f>
        <v>1</v>
      </c>
      <c r="K497" s="11"/>
      <c r="L497" s="11"/>
      <c r="M497" s="11"/>
    </row>
    <row r="498" spans="1:13" x14ac:dyDescent="0.25">
      <c r="A498" s="11"/>
      <c r="B498" s="11"/>
      <c r="C498" s="11"/>
      <c r="D498" s="15"/>
      <c r="E498" s="11"/>
      <c r="F498" s="11"/>
      <c r="G498" s="11"/>
      <c r="H498" s="11"/>
      <c r="I498" s="11"/>
      <c r="J498" s="17" t="s">
        <v>407</v>
      </c>
      <c r="K498" s="18">
        <f>SUM(J497:J497)</f>
        <v>1</v>
      </c>
      <c r="L498" s="19">
        <v>0</v>
      </c>
      <c r="M498" s="10">
        <f>ROUND(L498*K498,2)</f>
        <v>0</v>
      </c>
    </row>
    <row r="499" spans="1:13" ht="0.95" customHeight="1" x14ac:dyDescent="0.25">
      <c r="A499" s="20"/>
      <c r="B499" s="20"/>
      <c r="C499" s="20"/>
      <c r="D499" s="25"/>
      <c r="E499" s="20"/>
      <c r="F499" s="20"/>
      <c r="G499" s="20"/>
      <c r="H499" s="20"/>
      <c r="I499" s="20"/>
      <c r="J499" s="20"/>
      <c r="K499" s="20"/>
      <c r="L499" s="20"/>
      <c r="M499" s="20"/>
    </row>
    <row r="500" spans="1:13" x14ac:dyDescent="0.25">
      <c r="A500" s="11"/>
      <c r="B500" s="11"/>
      <c r="C500" s="11"/>
      <c r="D500" s="15"/>
      <c r="E500" s="11"/>
      <c r="F500" s="11"/>
      <c r="G500" s="11"/>
      <c r="H500" s="11"/>
      <c r="I500" s="11"/>
      <c r="J500" s="17" t="s">
        <v>408</v>
      </c>
      <c r="K500" s="21">
        <v>1</v>
      </c>
      <c r="L500" s="10">
        <f>M498</f>
        <v>0</v>
      </c>
      <c r="M500" s="10">
        <f>ROUND(L500*K500,2)</f>
        <v>0</v>
      </c>
    </row>
    <row r="501" spans="1:13" ht="0.95" customHeight="1" x14ac:dyDescent="0.25">
      <c r="A501" s="20"/>
      <c r="B501" s="20"/>
      <c r="C501" s="20"/>
      <c r="D501" s="25"/>
      <c r="E501" s="20"/>
      <c r="F501" s="20"/>
      <c r="G501" s="20"/>
      <c r="H501" s="20"/>
      <c r="I501" s="20"/>
      <c r="J501" s="20"/>
      <c r="K501" s="20"/>
      <c r="L501" s="20"/>
      <c r="M501" s="20"/>
    </row>
    <row r="502" spans="1:13" x14ac:dyDescent="0.25">
      <c r="A502" s="11"/>
      <c r="B502" s="11"/>
      <c r="C502" s="11"/>
      <c r="D502" s="15"/>
      <c r="E502" s="11"/>
      <c r="F502" s="11"/>
      <c r="G502" s="11"/>
      <c r="H502" s="11"/>
      <c r="I502" s="11"/>
      <c r="J502" s="17" t="s">
        <v>120</v>
      </c>
      <c r="K502" s="21">
        <v>1</v>
      </c>
      <c r="L502" s="10">
        <f>M16+M77+M155+M188+M286+M305+M324+M408+M482+M491+M500</f>
        <v>0</v>
      </c>
      <c r="M502" s="10">
        <f>ROUND(L502*K502,2)</f>
        <v>0</v>
      </c>
    </row>
    <row r="503" spans="1:13" x14ac:dyDescent="0.25">
      <c r="A503" s="11"/>
      <c r="B503" s="11"/>
      <c r="C503" s="11"/>
      <c r="D503" s="15"/>
      <c r="E503" s="11"/>
      <c r="F503" s="11"/>
      <c r="G503" s="11"/>
      <c r="H503" s="11"/>
      <c r="I503" s="11"/>
      <c r="J503" s="11"/>
      <c r="K503" s="11"/>
      <c r="L503" s="11"/>
      <c r="M503" s="11"/>
    </row>
  </sheetData>
  <dataValidations count="1">
    <dataValidation type="list" allowBlank="1" showInputMessage="1" showErrorMessage="1" sqref="B4:B503">
      <formula1>"Capítulo,Partida,Mano de obra,Maquinaria,Material,Otros,"</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Carlota</dc:creator>
  <cp:lastModifiedBy>Carlota</cp:lastModifiedBy>
  <dcterms:created xsi:type="dcterms:W3CDTF">2025-03-04T09:05:13Z</dcterms:created>
  <dcterms:modified xsi:type="dcterms:W3CDTF">2025-03-04T09:06:39Z</dcterms:modified>
</cp:coreProperties>
</file>