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defaultThemeVersion="166925"/>
  <mc:AlternateContent xmlns:mc="http://schemas.openxmlformats.org/markup-compatibility/2006">
    <mc:Choice Requires="x15">
      <x15ac:absPath xmlns:x15ac="http://schemas.microsoft.com/office/spreadsheetml/2010/11/ac" url="/Users/neops/Documents/01-Clientes/TenderBuilding/tender de ejemplo/"/>
    </mc:Choice>
  </mc:AlternateContent>
  <xr:revisionPtr revIDLastSave="0" documentId="8_{278CD875-0FE5-E344-8FAE-4049DBEADF08}" xr6:coauthVersionLast="47" xr6:coauthVersionMax="47" xr10:uidLastSave="{00000000-0000-0000-0000-000000000000}"/>
  <bookViews>
    <workbookView xWindow="0" yWindow="500" windowWidth="51200" windowHeight="27440" xr2:uid="{0B184351-49F2-48C9-9DC4-F9FD963B5C8F}"/>
  </bookViews>
  <sheets>
    <sheet name="Hoja1" sheetId="1" r:id="rId1"/>
    <sheet name="Alb" sheetId="4" r:id="rId2"/>
  </sheets>
  <definedNames>
    <definedName name="_xlnm._FilterDatabase" localSheetId="0" hidden="1">Hoja1!$L$1:$L$1087</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65" i="1" l="1"/>
  <c r="L304" i="1" l="1"/>
  <c r="J401" i="4"/>
  <c r="K402" i="4" s="1"/>
  <c r="L399" i="4"/>
  <c r="K397" i="4"/>
  <c r="K394" i="4" s="1"/>
  <c r="J396" i="4"/>
  <c r="L394" i="4"/>
  <c r="M393" i="4"/>
  <c r="L393" i="4"/>
  <c r="K393" i="4"/>
  <c r="M388" i="4"/>
  <c r="M385" i="4" s="1"/>
  <c r="K388" i="4"/>
  <c r="J387" i="4"/>
  <c r="L385" i="4"/>
  <c r="K385" i="4"/>
  <c r="K383" i="4"/>
  <c r="M383" i="4" s="1"/>
  <c r="M380" i="4" s="1"/>
  <c r="J382" i="4"/>
  <c r="L380" i="4"/>
  <c r="M378" i="4"/>
  <c r="K378" i="4"/>
  <c r="K375" i="4" s="1"/>
  <c r="J377" i="4"/>
  <c r="M375" i="4"/>
  <c r="L375" i="4"/>
  <c r="K374" i="4"/>
  <c r="M370" i="4"/>
  <c r="M367" i="4" s="1"/>
  <c r="K370" i="4"/>
  <c r="J369" i="4"/>
  <c r="L367" i="4"/>
  <c r="K367" i="4"/>
  <c r="J364" i="4"/>
  <c r="K365" i="4" s="1"/>
  <c r="L362" i="4"/>
  <c r="K361" i="4"/>
  <c r="M357" i="4"/>
  <c r="M354" i="4" s="1"/>
  <c r="K357" i="4"/>
  <c r="J356" i="4"/>
  <c r="L354" i="4"/>
  <c r="K354" i="4"/>
  <c r="K352" i="4"/>
  <c r="M352" i="4" s="1"/>
  <c r="M349" i="4" s="1"/>
  <c r="J351" i="4"/>
  <c r="L349" i="4"/>
  <c r="M347" i="4"/>
  <c r="K347" i="4"/>
  <c r="K344" i="4" s="1"/>
  <c r="J346" i="4"/>
  <c r="M344" i="4"/>
  <c r="L344" i="4"/>
  <c r="J341" i="4"/>
  <c r="K342" i="4" s="1"/>
  <c r="L339" i="4"/>
  <c r="K338" i="4"/>
  <c r="K337" i="4"/>
  <c r="K334" i="4"/>
  <c r="K330" i="4" s="1"/>
  <c r="J333" i="4"/>
  <c r="J332" i="4"/>
  <c r="L330" i="4"/>
  <c r="J327" i="4"/>
  <c r="K328" i="4" s="1"/>
  <c r="J326" i="4"/>
  <c r="L324" i="4"/>
  <c r="J321" i="4"/>
  <c r="J320" i="4"/>
  <c r="K322" i="4" s="1"/>
  <c r="L318" i="4"/>
  <c r="K317" i="4"/>
  <c r="K310" i="4"/>
  <c r="K307" i="4" s="1"/>
  <c r="J309" i="4"/>
  <c r="L307" i="4"/>
  <c r="K306" i="4"/>
  <c r="K305" i="4"/>
  <c r="K299" i="4"/>
  <c r="K294" i="4" s="1"/>
  <c r="J298" i="4"/>
  <c r="J297" i="4"/>
  <c r="J296" i="4"/>
  <c r="L294" i="4"/>
  <c r="K292" i="4"/>
  <c r="K287" i="4" s="1"/>
  <c r="J291" i="4"/>
  <c r="J290" i="4"/>
  <c r="J289" i="4"/>
  <c r="L287" i="4"/>
  <c r="K286" i="4"/>
  <c r="K285" i="4"/>
  <c r="J281" i="4"/>
  <c r="K282" i="4" s="1"/>
  <c r="L279" i="4"/>
  <c r="J276" i="4"/>
  <c r="J275" i="4"/>
  <c r="J274" i="4"/>
  <c r="K277" i="4" s="1"/>
  <c r="L272" i="4"/>
  <c r="J269" i="4"/>
  <c r="K270" i="4" s="1"/>
  <c r="L267" i="4"/>
  <c r="K265" i="4"/>
  <c r="K260" i="4" s="1"/>
  <c r="J264" i="4"/>
  <c r="J263" i="4"/>
  <c r="J262" i="4"/>
  <c r="L260" i="4"/>
  <c r="K258" i="4"/>
  <c r="K253" i="4" s="1"/>
  <c r="J257" i="4"/>
  <c r="J256" i="4"/>
  <c r="J255" i="4"/>
  <c r="L253" i="4"/>
  <c r="K251" i="4"/>
  <c r="K247" i="4" s="1"/>
  <c r="J250" i="4"/>
  <c r="J249" i="4"/>
  <c r="L247" i="4"/>
  <c r="J244" i="4"/>
  <c r="J243" i="4"/>
  <c r="J242" i="4"/>
  <c r="J241" i="4"/>
  <c r="J240" i="4"/>
  <c r="J239" i="4"/>
  <c r="K245" i="4" s="1"/>
  <c r="L237" i="4"/>
  <c r="K236" i="4"/>
  <c r="J232" i="4"/>
  <c r="K233" i="4" s="1"/>
  <c r="L230" i="4"/>
  <c r="J227" i="4"/>
  <c r="J226" i="4"/>
  <c r="K228" i="4" s="1"/>
  <c r="L224" i="4"/>
  <c r="J221" i="4"/>
  <c r="K222" i="4" s="1"/>
  <c r="L219" i="4"/>
  <c r="J216" i="4"/>
  <c r="J215" i="4"/>
  <c r="J214" i="4"/>
  <c r="K217" i="4" s="1"/>
  <c r="L212" i="4"/>
  <c r="J209" i="4"/>
  <c r="J208" i="4"/>
  <c r="J207" i="4"/>
  <c r="K210" i="4" s="1"/>
  <c r="L205" i="4"/>
  <c r="J202" i="4"/>
  <c r="K203" i="4" s="1"/>
  <c r="L200" i="4"/>
  <c r="J197" i="4"/>
  <c r="K198" i="4" s="1"/>
  <c r="L195" i="4"/>
  <c r="J192" i="4"/>
  <c r="J191" i="4"/>
  <c r="J190" i="4"/>
  <c r="J189" i="4"/>
  <c r="K193" i="4" s="1"/>
  <c r="L187" i="4"/>
  <c r="J184" i="4"/>
  <c r="J183" i="4"/>
  <c r="K185" i="4" s="1"/>
  <c r="L181" i="4"/>
  <c r="K180" i="4"/>
  <c r="J176" i="4"/>
  <c r="J175" i="4"/>
  <c r="J174" i="4"/>
  <c r="J173" i="4"/>
  <c r="K177" i="4" s="1"/>
  <c r="L171" i="4"/>
  <c r="J168" i="4"/>
  <c r="J167" i="4"/>
  <c r="J166" i="4"/>
  <c r="J165" i="4"/>
  <c r="J164" i="4"/>
  <c r="J163" i="4"/>
  <c r="J162" i="4"/>
  <c r="J161" i="4"/>
  <c r="K169" i="4" s="1"/>
  <c r="L159" i="4"/>
  <c r="K158" i="4"/>
  <c r="J150" i="4"/>
  <c r="K151" i="4" s="1"/>
  <c r="M151" i="4" s="1"/>
  <c r="M148" i="4" s="1"/>
  <c r="L148" i="4"/>
  <c r="J145" i="4"/>
  <c r="J144" i="4"/>
  <c r="J143" i="4"/>
  <c r="J142" i="4"/>
  <c r="J141" i="4"/>
  <c r="J140" i="4"/>
  <c r="L138" i="4"/>
  <c r="K137" i="4"/>
  <c r="J132" i="4"/>
  <c r="J131" i="4"/>
  <c r="L129" i="4"/>
  <c r="J126" i="4"/>
  <c r="J125" i="4"/>
  <c r="L123" i="4"/>
  <c r="K122" i="4"/>
  <c r="K121" i="4"/>
  <c r="J114" i="4"/>
  <c r="J113" i="4"/>
  <c r="J112" i="4"/>
  <c r="L110" i="4"/>
  <c r="K109" i="4"/>
  <c r="J104" i="4"/>
  <c r="J103" i="4"/>
  <c r="J102" i="4"/>
  <c r="L100" i="4"/>
  <c r="J97" i="4"/>
  <c r="J96" i="4"/>
  <c r="J95" i="4"/>
  <c r="J94" i="4"/>
  <c r="J93" i="4"/>
  <c r="L91" i="4"/>
  <c r="K90" i="4"/>
  <c r="K89" i="4"/>
  <c r="K88" i="4"/>
  <c r="J84" i="4"/>
  <c r="J83" i="4"/>
  <c r="J82" i="4"/>
  <c r="L80" i="4"/>
  <c r="K79" i="4"/>
  <c r="M78" i="4"/>
  <c r="L78" i="4"/>
  <c r="K78" i="4"/>
  <c r="J53" i="4"/>
  <c r="J52" i="4"/>
  <c r="J51" i="4"/>
  <c r="L49" i="4"/>
  <c r="M48" i="4"/>
  <c r="L48" i="4"/>
  <c r="K48" i="4"/>
  <c r="J74" i="4"/>
  <c r="J73" i="4"/>
  <c r="J72" i="4"/>
  <c r="J71" i="4"/>
  <c r="J70" i="4"/>
  <c r="L68" i="4"/>
  <c r="J65" i="4"/>
  <c r="J64" i="4"/>
  <c r="J63" i="4"/>
  <c r="J62" i="4"/>
  <c r="J61" i="4"/>
  <c r="J60" i="4"/>
  <c r="J59" i="4"/>
  <c r="J58" i="4"/>
  <c r="J57" i="4"/>
  <c r="L55" i="4"/>
  <c r="J44" i="4"/>
  <c r="J43" i="4"/>
  <c r="L41" i="4"/>
  <c r="J38" i="4"/>
  <c r="J37" i="4"/>
  <c r="L35" i="4"/>
  <c r="J32" i="4"/>
  <c r="J31" i="4"/>
  <c r="J30" i="4"/>
  <c r="L28" i="4"/>
  <c r="K27" i="4"/>
  <c r="M26" i="4"/>
  <c r="L26" i="4"/>
  <c r="K26" i="4"/>
  <c r="J22" i="4"/>
  <c r="J21" i="4"/>
  <c r="L19" i="4"/>
  <c r="J16" i="4"/>
  <c r="J15" i="4"/>
  <c r="L13" i="4"/>
  <c r="K12" i="4"/>
  <c r="K11" i="4"/>
  <c r="J7" i="4"/>
  <c r="K8" i="4" s="1"/>
  <c r="L5" i="4"/>
  <c r="K4" i="4"/>
  <c r="K1051" i="1"/>
  <c r="K1076" i="1"/>
  <c r="L1077" i="1"/>
  <c r="J1079" i="1"/>
  <c r="K1080" i="1" s="1"/>
  <c r="K1062" i="1"/>
  <c r="L1069" i="1"/>
  <c r="J1071" i="1"/>
  <c r="K1072" i="1" s="1"/>
  <c r="M1067" i="1"/>
  <c r="M1065" i="1"/>
  <c r="M1063" i="1"/>
  <c r="K1057" i="1"/>
  <c r="M1058" i="1"/>
  <c r="L1060" i="1" s="1"/>
  <c r="K1052" i="1"/>
  <c r="M1053" i="1"/>
  <c r="L1055" i="1" s="1"/>
  <c r="L1052" i="1" s="1"/>
  <c r="K1027" i="1"/>
  <c r="K1040" i="1"/>
  <c r="M1045" i="1"/>
  <c r="M1043" i="1"/>
  <c r="M1041" i="1"/>
  <c r="K1033" i="1"/>
  <c r="M1036" i="1"/>
  <c r="M1034" i="1"/>
  <c r="K1028" i="1"/>
  <c r="M1029" i="1"/>
  <c r="L1031" i="1" s="1"/>
  <c r="K992" i="1"/>
  <c r="K1018" i="1"/>
  <c r="M1021" i="1"/>
  <c r="M1019" i="1"/>
  <c r="K1008" i="1"/>
  <c r="L1011" i="1"/>
  <c r="J1013" i="1"/>
  <c r="K1014" i="1" s="1"/>
  <c r="M1009" i="1"/>
  <c r="K1000" i="1"/>
  <c r="L1001" i="1"/>
  <c r="J1003" i="1"/>
  <c r="K1004" i="1" s="1"/>
  <c r="K993" i="1"/>
  <c r="M996" i="1"/>
  <c r="M994" i="1"/>
  <c r="L998" i="1" s="1"/>
  <c r="L993" i="1" s="1"/>
  <c r="K935" i="1"/>
  <c r="K972" i="1"/>
  <c r="L983" i="1"/>
  <c r="J985" i="1"/>
  <c r="K986" i="1" s="1"/>
  <c r="L978" i="1"/>
  <c r="J980" i="1"/>
  <c r="K981" i="1" s="1"/>
  <c r="L973" i="1"/>
  <c r="J975" i="1"/>
  <c r="K976" i="1" s="1"/>
  <c r="K973" i="1" s="1"/>
  <c r="K959" i="1"/>
  <c r="L965" i="1"/>
  <c r="J967" i="1"/>
  <c r="K968" i="1" s="1"/>
  <c r="K965" i="1" s="1"/>
  <c r="L960" i="1"/>
  <c r="J962" i="1"/>
  <c r="K963" i="1" s="1"/>
  <c r="K936" i="1"/>
  <c r="L952" i="1"/>
  <c r="J954" i="1"/>
  <c r="K955" i="1" s="1"/>
  <c r="K952" i="1" s="1"/>
  <c r="L947" i="1"/>
  <c r="J949" i="1"/>
  <c r="K950" i="1" s="1"/>
  <c r="L942" i="1"/>
  <c r="J944" i="1"/>
  <c r="K945" i="1" s="1"/>
  <c r="K942" i="1" s="1"/>
  <c r="L937" i="1"/>
  <c r="J939" i="1"/>
  <c r="K940" i="1" s="1"/>
  <c r="K775" i="1"/>
  <c r="K867" i="1"/>
  <c r="L926" i="1"/>
  <c r="J928" i="1"/>
  <c r="K929" i="1" s="1"/>
  <c r="L921" i="1"/>
  <c r="J923" i="1"/>
  <c r="K924" i="1" s="1"/>
  <c r="K921" i="1" s="1"/>
  <c r="L915" i="1"/>
  <c r="J918" i="1"/>
  <c r="J917" i="1"/>
  <c r="L909" i="1"/>
  <c r="J912" i="1"/>
  <c r="J911" i="1"/>
  <c r="L903" i="1"/>
  <c r="J906" i="1"/>
  <c r="J905" i="1"/>
  <c r="K907" i="1" s="1"/>
  <c r="L897" i="1"/>
  <c r="J900" i="1"/>
  <c r="J899" i="1"/>
  <c r="L892" i="1"/>
  <c r="J894" i="1"/>
  <c r="K895" i="1" s="1"/>
  <c r="L886" i="1"/>
  <c r="J889" i="1"/>
  <c r="J888" i="1"/>
  <c r="K890" i="1" s="1"/>
  <c r="K886" i="1" s="1"/>
  <c r="L880" i="1"/>
  <c r="J883" i="1"/>
  <c r="J882" i="1"/>
  <c r="L874" i="1"/>
  <c r="J877" i="1"/>
  <c r="J876" i="1"/>
  <c r="L868" i="1"/>
  <c r="J871" i="1"/>
  <c r="J870" i="1"/>
  <c r="K846" i="1"/>
  <c r="L859" i="1"/>
  <c r="J862" i="1"/>
  <c r="J861" i="1"/>
  <c r="L853" i="1"/>
  <c r="J856" i="1"/>
  <c r="J855" i="1"/>
  <c r="L847" i="1"/>
  <c r="J850" i="1"/>
  <c r="J849" i="1"/>
  <c r="K833" i="1"/>
  <c r="L839" i="1"/>
  <c r="J841" i="1"/>
  <c r="K842" i="1" s="1"/>
  <c r="L834" i="1"/>
  <c r="J836" i="1"/>
  <c r="K837" i="1" s="1"/>
  <c r="K815" i="1"/>
  <c r="L826" i="1"/>
  <c r="J828" i="1"/>
  <c r="K829" i="1" s="1"/>
  <c r="K826" i="1" s="1"/>
  <c r="L821" i="1"/>
  <c r="J823" i="1"/>
  <c r="K824" i="1" s="1"/>
  <c r="L816" i="1"/>
  <c r="J818" i="1"/>
  <c r="K819" i="1" s="1"/>
  <c r="K800" i="1"/>
  <c r="L807" i="1"/>
  <c r="J810" i="1"/>
  <c r="J809" i="1"/>
  <c r="L801" i="1"/>
  <c r="J804" i="1"/>
  <c r="J803" i="1"/>
  <c r="K785" i="1"/>
  <c r="L792" i="1"/>
  <c r="J795" i="1"/>
  <c r="J794" i="1"/>
  <c r="L786" i="1"/>
  <c r="J789" i="1"/>
  <c r="J788" i="1"/>
  <c r="K776" i="1"/>
  <c r="L777" i="1"/>
  <c r="J780" i="1"/>
  <c r="J779" i="1"/>
  <c r="K719" i="1"/>
  <c r="K757" i="1"/>
  <c r="K758" i="1"/>
  <c r="L764" i="1"/>
  <c r="J766" i="1"/>
  <c r="K767" i="1" s="1"/>
  <c r="K764" i="1" s="1"/>
  <c r="L759" i="1"/>
  <c r="J761" i="1"/>
  <c r="K762" i="1" s="1"/>
  <c r="K744" i="1"/>
  <c r="L750" i="1"/>
  <c r="J752" i="1"/>
  <c r="K753" i="1" s="1"/>
  <c r="L745" i="1"/>
  <c r="J747" i="1"/>
  <c r="K748" i="1" s="1"/>
  <c r="K720" i="1"/>
  <c r="L737" i="1"/>
  <c r="J739" i="1"/>
  <c r="K740" i="1" s="1"/>
  <c r="L732" i="1"/>
  <c r="J734" i="1"/>
  <c r="K735" i="1" s="1"/>
  <c r="K732" i="1" s="1"/>
  <c r="L727" i="1"/>
  <c r="J729" i="1"/>
  <c r="K730" i="1" s="1"/>
  <c r="L721" i="1"/>
  <c r="J724" i="1"/>
  <c r="J723" i="1"/>
  <c r="K677" i="1"/>
  <c r="K706" i="1"/>
  <c r="K707" i="1"/>
  <c r="L708" i="1"/>
  <c r="J710" i="1"/>
  <c r="K711" i="1" s="1"/>
  <c r="K686" i="1"/>
  <c r="K687" i="1"/>
  <c r="L695" i="1"/>
  <c r="J699" i="1"/>
  <c r="J698" i="1"/>
  <c r="J697" i="1"/>
  <c r="L688" i="1"/>
  <c r="J692" i="1"/>
  <c r="J691" i="1"/>
  <c r="J690" i="1"/>
  <c r="K678" i="1"/>
  <c r="L679" i="1"/>
  <c r="J681" i="1"/>
  <c r="K682" i="1" s="1"/>
  <c r="K652" i="1"/>
  <c r="K653" i="1"/>
  <c r="L668" i="1"/>
  <c r="J670" i="1"/>
  <c r="K671" i="1" s="1"/>
  <c r="L661" i="1"/>
  <c r="J665" i="1"/>
  <c r="J664" i="1"/>
  <c r="J663" i="1"/>
  <c r="L655" i="1"/>
  <c r="J658" i="1"/>
  <c r="J657" i="1"/>
  <c r="K525" i="1"/>
  <c r="K641" i="1"/>
  <c r="L642" i="1"/>
  <c r="J645" i="1"/>
  <c r="J644" i="1"/>
  <c r="K633" i="1"/>
  <c r="L634" i="1"/>
  <c r="J636" i="1"/>
  <c r="K637" i="1" s="1"/>
  <c r="K583" i="1"/>
  <c r="L626" i="1"/>
  <c r="J628" i="1"/>
  <c r="K629" i="1" s="1"/>
  <c r="K626" i="1" s="1"/>
  <c r="L619" i="1"/>
  <c r="J623" i="1"/>
  <c r="J622" i="1"/>
  <c r="J621" i="1"/>
  <c r="L614" i="1"/>
  <c r="J616" i="1"/>
  <c r="K617" i="1" s="1"/>
  <c r="L607" i="1"/>
  <c r="J611" i="1"/>
  <c r="J610" i="1"/>
  <c r="J609" i="1"/>
  <c r="L600" i="1"/>
  <c r="J604" i="1"/>
  <c r="J603" i="1"/>
  <c r="J602" i="1"/>
  <c r="L594" i="1"/>
  <c r="J597" i="1"/>
  <c r="J596" i="1"/>
  <c r="L584" i="1"/>
  <c r="J591" i="1"/>
  <c r="J590" i="1"/>
  <c r="J589" i="1"/>
  <c r="J588" i="1"/>
  <c r="J587" i="1"/>
  <c r="J586" i="1"/>
  <c r="K526" i="1"/>
  <c r="L576" i="1"/>
  <c r="J578" i="1"/>
  <c r="K579" i="1" s="1"/>
  <c r="K576" i="1" s="1"/>
  <c r="L570" i="1"/>
  <c r="J573" i="1"/>
  <c r="J572" i="1"/>
  <c r="J567" i="1"/>
  <c r="K568" i="1" s="1"/>
  <c r="K565" i="1" s="1"/>
  <c r="L558" i="1"/>
  <c r="J562" i="1"/>
  <c r="J561" i="1"/>
  <c r="J560" i="1"/>
  <c r="L551" i="1"/>
  <c r="J555" i="1"/>
  <c r="J554" i="1"/>
  <c r="J553" i="1"/>
  <c r="L546" i="1"/>
  <c r="J548" i="1"/>
  <c r="K549" i="1" s="1"/>
  <c r="L541" i="1"/>
  <c r="J543" i="1"/>
  <c r="K544" i="1" s="1"/>
  <c r="L533" i="1"/>
  <c r="J538" i="1"/>
  <c r="J537" i="1"/>
  <c r="J536" i="1"/>
  <c r="J535" i="1"/>
  <c r="L527" i="1"/>
  <c r="J530" i="1"/>
  <c r="J529" i="1"/>
  <c r="K393" i="1"/>
  <c r="K506" i="1"/>
  <c r="L516" i="1"/>
  <c r="J518" i="1"/>
  <c r="K519" i="1" s="1"/>
  <c r="L507" i="1"/>
  <c r="J513" i="1"/>
  <c r="J512" i="1"/>
  <c r="J511" i="1"/>
  <c r="J510" i="1"/>
  <c r="J509" i="1"/>
  <c r="K498" i="1"/>
  <c r="L499" i="1"/>
  <c r="J501" i="1"/>
  <c r="K502" i="1" s="1"/>
  <c r="K475" i="1"/>
  <c r="L488" i="1"/>
  <c r="J493" i="1"/>
  <c r="J492" i="1"/>
  <c r="J491" i="1"/>
  <c r="J490" i="1"/>
  <c r="L476" i="1"/>
  <c r="J485" i="1"/>
  <c r="J484" i="1"/>
  <c r="J483" i="1"/>
  <c r="J482" i="1"/>
  <c r="J481" i="1"/>
  <c r="J480" i="1"/>
  <c r="J479" i="1"/>
  <c r="J478" i="1"/>
  <c r="K404" i="1"/>
  <c r="K437" i="1"/>
  <c r="K453" i="1"/>
  <c r="L464" i="1"/>
  <c r="J466" i="1"/>
  <c r="K467" i="1" s="1"/>
  <c r="L454" i="1"/>
  <c r="J461" i="1"/>
  <c r="J460" i="1"/>
  <c r="J459" i="1"/>
  <c r="J458" i="1"/>
  <c r="J457" i="1"/>
  <c r="J456" i="1"/>
  <c r="K438" i="1"/>
  <c r="L445" i="1"/>
  <c r="J448" i="1"/>
  <c r="J447" i="1"/>
  <c r="L439" i="1"/>
  <c r="J442" i="1"/>
  <c r="J441" i="1"/>
  <c r="K405" i="1"/>
  <c r="K425" i="1"/>
  <c r="L426" i="1"/>
  <c r="J430" i="1"/>
  <c r="J429" i="1"/>
  <c r="J428" i="1"/>
  <c r="K406" i="1"/>
  <c r="L416" i="1"/>
  <c r="J420" i="1"/>
  <c r="J419" i="1"/>
  <c r="J418" i="1"/>
  <c r="L407" i="1"/>
  <c r="J413" i="1"/>
  <c r="J412" i="1"/>
  <c r="J411" i="1"/>
  <c r="J410" i="1"/>
  <c r="J409" i="1"/>
  <c r="K394" i="1"/>
  <c r="L395" i="1"/>
  <c r="J399" i="1"/>
  <c r="J398" i="1"/>
  <c r="J397" i="1"/>
  <c r="K273" i="1"/>
  <c r="K289" i="1"/>
  <c r="K381" i="1"/>
  <c r="L382" i="1"/>
  <c r="J384" i="1"/>
  <c r="K385" i="1" s="1"/>
  <c r="K373" i="1"/>
  <c r="L374" i="1"/>
  <c r="J376" i="1"/>
  <c r="K377" i="1" s="1"/>
  <c r="K361" i="1"/>
  <c r="L362" i="1"/>
  <c r="J368" i="1"/>
  <c r="J367" i="1"/>
  <c r="J366" i="1"/>
  <c r="J365" i="1"/>
  <c r="J364" i="1"/>
  <c r="K352" i="1"/>
  <c r="L353" i="1"/>
  <c r="J356" i="1"/>
  <c r="J355" i="1"/>
  <c r="K344" i="1"/>
  <c r="L345" i="1"/>
  <c r="J347" i="1"/>
  <c r="K348" i="1" s="1"/>
  <c r="K345" i="1" s="1"/>
  <c r="K312" i="1"/>
  <c r="L333" i="1"/>
  <c r="J339" i="1"/>
  <c r="J338" i="1"/>
  <c r="J337" i="1"/>
  <c r="J336" i="1"/>
  <c r="J335" i="1"/>
  <c r="L320" i="1"/>
  <c r="J330" i="1"/>
  <c r="J329" i="1"/>
  <c r="J328" i="1"/>
  <c r="J327" i="1"/>
  <c r="J326" i="1"/>
  <c r="J325" i="1"/>
  <c r="J324" i="1"/>
  <c r="J323" i="1"/>
  <c r="J322" i="1"/>
  <c r="L313" i="1"/>
  <c r="J317" i="1"/>
  <c r="J316" i="1"/>
  <c r="J315" i="1"/>
  <c r="K290" i="1"/>
  <c r="J307" i="1"/>
  <c r="J306" i="1"/>
  <c r="L298" i="1"/>
  <c r="J301" i="1"/>
  <c r="J300" i="1"/>
  <c r="L291" i="1"/>
  <c r="J295" i="1"/>
  <c r="J294" i="1"/>
  <c r="J293" i="1"/>
  <c r="K274" i="1"/>
  <c r="L281" i="1"/>
  <c r="J284" i="1"/>
  <c r="J283" i="1"/>
  <c r="L275" i="1"/>
  <c r="J278" i="1"/>
  <c r="J277" i="1"/>
  <c r="K249" i="1"/>
  <c r="K258" i="1"/>
  <c r="L264" i="1"/>
  <c r="J266" i="1"/>
  <c r="K267" i="1" s="1"/>
  <c r="L259" i="1"/>
  <c r="J261" i="1"/>
  <c r="K262" i="1" s="1"/>
  <c r="K250" i="1"/>
  <c r="L251" i="1"/>
  <c r="J253" i="1"/>
  <c r="K254" i="1" s="1"/>
  <c r="K170" i="1"/>
  <c r="K239" i="1"/>
  <c r="L240" i="1"/>
  <c r="J242" i="1"/>
  <c r="K243" i="1" s="1"/>
  <c r="K231" i="1"/>
  <c r="L232" i="1"/>
  <c r="J234" i="1"/>
  <c r="K235" i="1" s="1"/>
  <c r="K218" i="1"/>
  <c r="L224" i="1"/>
  <c r="J226" i="1"/>
  <c r="K227" i="1" s="1"/>
  <c r="L219" i="1"/>
  <c r="J221" i="1"/>
  <c r="K222" i="1" s="1"/>
  <c r="K219" i="1" s="1"/>
  <c r="K209" i="1"/>
  <c r="L210" i="1"/>
  <c r="J213" i="1"/>
  <c r="J212" i="1"/>
  <c r="K190" i="1"/>
  <c r="L201" i="1"/>
  <c r="J204" i="1"/>
  <c r="J203" i="1"/>
  <c r="L196" i="1"/>
  <c r="J198" i="1"/>
  <c r="K199" i="1" s="1"/>
  <c r="L191" i="1"/>
  <c r="J193" i="1"/>
  <c r="K194" i="1" s="1"/>
  <c r="K171" i="1"/>
  <c r="L182" i="1"/>
  <c r="J185" i="1"/>
  <c r="J184" i="1"/>
  <c r="L177" i="1"/>
  <c r="J179" i="1"/>
  <c r="K180" i="1" s="1"/>
  <c r="L172" i="1"/>
  <c r="J174" i="1"/>
  <c r="K175" i="1" s="1"/>
  <c r="K119" i="1"/>
  <c r="K150" i="1"/>
  <c r="L161" i="1"/>
  <c r="J163" i="1"/>
  <c r="K164" i="1" s="1"/>
  <c r="L156" i="1"/>
  <c r="J158" i="1"/>
  <c r="K159" i="1" s="1"/>
  <c r="M159" i="1" s="1"/>
  <c r="M156" i="1" s="1"/>
  <c r="L151" i="1"/>
  <c r="K154" i="1"/>
  <c r="K151" i="1" s="1"/>
  <c r="K120" i="1"/>
  <c r="K139" i="1"/>
  <c r="L140" i="1"/>
  <c r="J143" i="1"/>
  <c r="J142" i="1"/>
  <c r="K129" i="1"/>
  <c r="L130" i="1"/>
  <c r="K135" i="1"/>
  <c r="K130" i="1" s="1"/>
  <c r="K121" i="1"/>
  <c r="L122" i="1"/>
  <c r="K125" i="1"/>
  <c r="K122" i="1" s="1"/>
  <c r="K62" i="1"/>
  <c r="K94" i="1"/>
  <c r="L109" i="1"/>
  <c r="J112" i="1"/>
  <c r="K113" i="1" s="1"/>
  <c r="L104" i="1"/>
  <c r="J106" i="1"/>
  <c r="K107" i="1" s="1"/>
  <c r="L100" i="1"/>
  <c r="J101" i="1"/>
  <c r="K102" i="1" s="1"/>
  <c r="K100" i="1" s="1"/>
  <c r="L95" i="1"/>
  <c r="J97" i="1"/>
  <c r="J96" i="1"/>
  <c r="K82" i="1"/>
  <c r="L83" i="1"/>
  <c r="J89" i="1"/>
  <c r="K90" i="1" s="1"/>
  <c r="K63" i="1"/>
  <c r="K72" i="1"/>
  <c r="L73" i="1"/>
  <c r="J75" i="1"/>
  <c r="K76" i="1" s="1"/>
  <c r="K64" i="1"/>
  <c r="L65" i="1"/>
  <c r="J67" i="1"/>
  <c r="K68" i="1" s="1"/>
  <c r="K65" i="1" s="1"/>
  <c r="K2" i="1"/>
  <c r="K52" i="1"/>
  <c r="L53" i="1"/>
  <c r="J55" i="1"/>
  <c r="K56" i="1" s="1"/>
  <c r="K53" i="1" s="1"/>
  <c r="K44" i="1"/>
  <c r="L45" i="1"/>
  <c r="J47" i="1"/>
  <c r="K48" i="1" s="1"/>
  <c r="K45" i="1" s="1"/>
  <c r="K29" i="1"/>
  <c r="L36" i="1"/>
  <c r="J39" i="1"/>
  <c r="J38" i="1"/>
  <c r="L30" i="1"/>
  <c r="J33" i="1"/>
  <c r="J32" i="1"/>
  <c r="K21" i="1"/>
  <c r="L22" i="1"/>
  <c r="J24" i="1"/>
  <c r="K25" i="1" s="1"/>
  <c r="K3" i="1"/>
  <c r="L14" i="1"/>
  <c r="J16" i="1"/>
  <c r="K17" i="1" s="1"/>
  <c r="K14" i="1" s="1"/>
  <c r="L9" i="1"/>
  <c r="J11" i="1"/>
  <c r="K12" i="1" s="1"/>
  <c r="L4" i="1"/>
  <c r="J6" i="1"/>
  <c r="K7" i="1" s="1"/>
  <c r="M7" i="1" s="1"/>
  <c r="M4" i="1" s="1"/>
  <c r="K851" i="1" l="1"/>
  <c r="K847" i="1" s="1"/>
  <c r="K884" i="1"/>
  <c r="K880" i="1" s="1"/>
  <c r="K901" i="1"/>
  <c r="K443" i="1"/>
  <c r="K439" i="1" s="1"/>
  <c r="K279" i="1"/>
  <c r="K275" i="1" s="1"/>
  <c r="K878" i="1"/>
  <c r="K913" i="1"/>
  <c r="K909" i="1" s="1"/>
  <c r="K781" i="1"/>
  <c r="M781" i="1" s="1"/>
  <c r="M777" i="1" s="1"/>
  <c r="L783" i="1" s="1"/>
  <c r="M783" i="1" s="1"/>
  <c r="M776" i="1" s="1"/>
  <c r="K863" i="1"/>
  <c r="K859" i="1" s="1"/>
  <c r="L1038" i="1"/>
  <c r="L1033" i="1" s="1"/>
  <c r="L1047" i="1"/>
  <c r="L1040" i="1" s="1"/>
  <c r="K186" i="1"/>
  <c r="M186" i="1" s="1"/>
  <c r="M182" i="1" s="1"/>
  <c r="K302" i="1"/>
  <c r="M302" i="1" s="1"/>
  <c r="M298" i="1" s="1"/>
  <c r="K919" i="1"/>
  <c r="K915" i="1" s="1"/>
  <c r="K725" i="1"/>
  <c r="M725" i="1" s="1"/>
  <c r="M721" i="1" s="1"/>
  <c r="K205" i="1"/>
  <c r="M205" i="1" s="1"/>
  <c r="M201" i="1" s="1"/>
  <c r="K34" i="1"/>
  <c r="K30" i="1" s="1"/>
  <c r="K872" i="1"/>
  <c r="K857" i="1"/>
  <c r="K853" i="1" s="1"/>
  <c r="M837" i="1"/>
  <c r="M834" i="1" s="1"/>
  <c r="K834" i="1"/>
  <c r="K983" i="1"/>
  <c r="M986" i="1"/>
  <c r="M983" i="1" s="1"/>
  <c r="K449" i="1"/>
  <c r="K445" i="1" s="1"/>
  <c r="K556" i="1"/>
  <c r="K551" i="1" s="1"/>
  <c r="K796" i="1"/>
  <c r="K792" i="1" s="1"/>
  <c r="K574" i="1"/>
  <c r="M574" i="1" s="1"/>
  <c r="M570" i="1" s="1"/>
  <c r="K592" i="1"/>
  <c r="K584" i="1" s="1"/>
  <c r="K414" i="1"/>
  <c r="K407" i="1" s="1"/>
  <c r="K462" i="1"/>
  <c r="K454" i="1" s="1"/>
  <c r="K531" i="1"/>
  <c r="K527" i="1" s="1"/>
  <c r="K563" i="1"/>
  <c r="K558" i="1" s="1"/>
  <c r="K790" i="1"/>
  <c r="K786" i="1" s="1"/>
  <c r="M135" i="1"/>
  <c r="M130" i="1" s="1"/>
  <c r="L137" i="1" s="1"/>
  <c r="M137" i="1" s="1"/>
  <c r="M129" i="1" s="1"/>
  <c r="K624" i="1"/>
  <c r="K619" i="1" s="1"/>
  <c r="K811" i="1"/>
  <c r="K807" i="1" s="1"/>
  <c r="K308" i="1"/>
  <c r="K304" i="1" s="1"/>
  <c r="K400" i="1"/>
  <c r="K395" i="1" s="1"/>
  <c r="M402" i="4"/>
  <c r="M399" i="4" s="1"/>
  <c r="K399" i="4"/>
  <c r="M397" i="4"/>
  <c r="M394" i="4" s="1"/>
  <c r="K339" i="4"/>
  <c r="M342" i="4"/>
  <c r="M339" i="4" s="1"/>
  <c r="L359" i="4" s="1"/>
  <c r="M365" i="4"/>
  <c r="M362" i="4" s="1"/>
  <c r="L372" i="4" s="1"/>
  <c r="K362" i="4"/>
  <c r="L390" i="4"/>
  <c r="K349" i="4"/>
  <c r="K380" i="4"/>
  <c r="M322" i="4"/>
  <c r="M318" i="4" s="1"/>
  <c r="L336" i="4" s="1"/>
  <c r="K318" i="4"/>
  <c r="M328" i="4"/>
  <c r="M324" i="4" s="1"/>
  <c r="K324" i="4"/>
  <c r="M334" i="4"/>
  <c r="M330" i="4" s="1"/>
  <c r="M292" i="4"/>
  <c r="M287" i="4" s="1"/>
  <c r="L301" i="4" s="1"/>
  <c r="M299" i="4"/>
  <c r="M294" i="4" s="1"/>
  <c r="M310" i="4"/>
  <c r="M307" i="4" s="1"/>
  <c r="L312" i="4" s="1"/>
  <c r="M270" i="4"/>
  <c r="M267" i="4" s="1"/>
  <c r="K267" i="4"/>
  <c r="M277" i="4"/>
  <c r="M272" i="4" s="1"/>
  <c r="K272" i="4"/>
  <c r="M245" i="4"/>
  <c r="M237" i="4" s="1"/>
  <c r="K237" i="4"/>
  <c r="M282" i="4"/>
  <c r="M279" i="4" s="1"/>
  <c r="K279" i="4"/>
  <c r="M251" i="4"/>
  <c r="M247" i="4" s="1"/>
  <c r="M258" i="4"/>
  <c r="M253" i="4" s="1"/>
  <c r="M265" i="4"/>
  <c r="M260" i="4" s="1"/>
  <c r="M193" i="4"/>
  <c r="M187" i="4" s="1"/>
  <c r="K187" i="4"/>
  <c r="M210" i="4"/>
  <c r="M205" i="4" s="1"/>
  <c r="K205" i="4"/>
  <c r="K219" i="4"/>
  <c r="M222" i="4"/>
  <c r="M219" i="4" s="1"/>
  <c r="M228" i="4"/>
  <c r="M224" i="4" s="1"/>
  <c r="K224" i="4"/>
  <c r="M203" i="4"/>
  <c r="M200" i="4" s="1"/>
  <c r="K200" i="4"/>
  <c r="K181" i="4"/>
  <c r="M185" i="4"/>
  <c r="M181" i="4" s="1"/>
  <c r="L235" i="4" s="1"/>
  <c r="K195" i="4"/>
  <c r="M198" i="4"/>
  <c r="M195" i="4" s="1"/>
  <c r="M217" i="4"/>
  <c r="M212" i="4" s="1"/>
  <c r="K212" i="4"/>
  <c r="M233" i="4"/>
  <c r="M230" i="4" s="1"/>
  <c r="K230" i="4"/>
  <c r="K159" i="4"/>
  <c r="M169" i="4"/>
  <c r="M159" i="4" s="1"/>
  <c r="M177" i="4"/>
  <c r="M171" i="4" s="1"/>
  <c r="K171" i="4"/>
  <c r="K33" i="4"/>
  <c r="K105" i="4"/>
  <c r="K100" i="4" s="1"/>
  <c r="K54" i="4"/>
  <c r="K98" i="4"/>
  <c r="M98" i="4" s="1"/>
  <c r="M91" i="4" s="1"/>
  <c r="L107" i="4" s="1"/>
  <c r="K85" i="4"/>
  <c r="M85" i="4" s="1"/>
  <c r="M80" i="4" s="1"/>
  <c r="L87" i="4" s="1"/>
  <c r="K127" i="4"/>
  <c r="K123" i="4" s="1"/>
  <c r="K75" i="4"/>
  <c r="K115" i="4"/>
  <c r="K110" i="4" s="1"/>
  <c r="K133" i="4"/>
  <c r="M133" i="4" s="1"/>
  <c r="M129" i="4" s="1"/>
  <c r="K146" i="4"/>
  <c r="M146" i="4" s="1"/>
  <c r="M138" i="4" s="1"/>
  <c r="L153" i="4" s="1"/>
  <c r="K45" i="4"/>
  <c r="K41" i="4" s="1"/>
  <c r="K129" i="4"/>
  <c r="M105" i="4"/>
  <c r="M100" i="4" s="1"/>
  <c r="K91" i="4"/>
  <c r="K148" i="4"/>
  <c r="K80" i="4"/>
  <c r="M54" i="4"/>
  <c r="M49" i="4" s="1"/>
  <c r="K49" i="4"/>
  <c r="K39" i="4"/>
  <c r="K35" i="4" s="1"/>
  <c r="K17" i="4"/>
  <c r="K66" i="4"/>
  <c r="K55" i="4" s="1"/>
  <c r="K23" i="4"/>
  <c r="K19" i="4" s="1"/>
  <c r="M75" i="4"/>
  <c r="M68" i="4" s="1"/>
  <c r="K68" i="4"/>
  <c r="M39" i="4"/>
  <c r="M35" i="4" s="1"/>
  <c r="M33" i="4"/>
  <c r="M28" i="4" s="1"/>
  <c r="K28" i="4"/>
  <c r="M17" i="4"/>
  <c r="M13" i="4" s="1"/>
  <c r="K13" i="4"/>
  <c r="K5" i="4"/>
  <c r="M8" i="4"/>
  <c r="M5" i="4" s="1"/>
  <c r="L10" i="4" s="1"/>
  <c r="M740" i="1"/>
  <c r="M737" i="1" s="1"/>
  <c r="K737" i="1"/>
  <c r="M924" i="1"/>
  <c r="M921" i="1" s="1"/>
  <c r="M955" i="1"/>
  <c r="M952" i="1" s="1"/>
  <c r="M17" i="1"/>
  <c r="M14" i="1" s="1"/>
  <c r="K514" i="1"/>
  <c r="K507" i="1" s="1"/>
  <c r="K605" i="1"/>
  <c r="M605" i="1" s="1"/>
  <c r="M600" i="1" s="1"/>
  <c r="K693" i="1"/>
  <c r="K688" i="1" s="1"/>
  <c r="L1023" i="1"/>
  <c r="L1018" i="1" s="1"/>
  <c r="K144" i="1"/>
  <c r="K140" i="1" s="1"/>
  <c r="K156" i="1"/>
  <c r="K40" i="1"/>
  <c r="K36" i="1" s="1"/>
  <c r="K98" i="1"/>
  <c r="M98" i="1" s="1"/>
  <c r="M95" i="1" s="1"/>
  <c r="K296" i="1"/>
  <c r="K291" i="1" s="1"/>
  <c r="K331" i="1"/>
  <c r="K320" i="1" s="1"/>
  <c r="K431" i="1"/>
  <c r="M431" i="1" s="1"/>
  <c r="M426" i="1" s="1"/>
  <c r="L433" i="1" s="1"/>
  <c r="K659" i="1"/>
  <c r="M659" i="1" s="1"/>
  <c r="M655" i="1" s="1"/>
  <c r="K340" i="1"/>
  <c r="K333" i="1" s="1"/>
  <c r="K369" i="1"/>
  <c r="K362" i="1" s="1"/>
  <c r="K494" i="1"/>
  <c r="K488" i="1" s="1"/>
  <c r="K486" i="1"/>
  <c r="M486" i="1" s="1"/>
  <c r="M476" i="1" s="1"/>
  <c r="K285" i="1"/>
  <c r="M285" i="1" s="1"/>
  <c r="M281" i="1" s="1"/>
  <c r="K318" i="1"/>
  <c r="K313" i="1" s="1"/>
  <c r="K421" i="1"/>
  <c r="K416" i="1" s="1"/>
  <c r="K612" i="1"/>
  <c r="M612" i="1" s="1"/>
  <c r="M607" i="1" s="1"/>
  <c r="K700" i="1"/>
  <c r="M700" i="1" s="1"/>
  <c r="M695" i="1" s="1"/>
  <c r="M890" i="1"/>
  <c r="M886" i="1" s="1"/>
  <c r="K214" i="1"/>
  <c r="K210" i="1" s="1"/>
  <c r="K357" i="1"/>
  <c r="M357" i="1" s="1"/>
  <c r="M353" i="1" s="1"/>
  <c r="L359" i="1" s="1"/>
  <c r="K539" i="1"/>
  <c r="K533" i="1" s="1"/>
  <c r="K598" i="1"/>
  <c r="K594" i="1" s="1"/>
  <c r="K646" i="1"/>
  <c r="K642" i="1" s="1"/>
  <c r="K666" i="1"/>
  <c r="M666" i="1" s="1"/>
  <c r="M661" i="1" s="1"/>
  <c r="K805" i="1"/>
  <c r="M805" i="1" s="1"/>
  <c r="M801" i="1" s="1"/>
  <c r="K374" i="1"/>
  <c r="M377" i="1"/>
  <c r="M374" i="1" s="1"/>
  <c r="L379" i="1" s="1"/>
  <c r="M296" i="1"/>
  <c r="M291" i="1" s="1"/>
  <c r="K196" i="1"/>
  <c r="M199" i="1"/>
  <c r="M196" i="1" s="1"/>
  <c r="K232" i="1"/>
  <c r="M235" i="1"/>
  <c r="M232" i="1" s="1"/>
  <c r="L237" i="1" s="1"/>
  <c r="M544" i="1"/>
  <c r="M541" i="1" s="1"/>
  <c r="K541" i="1"/>
  <c r="K868" i="1"/>
  <c r="M872" i="1"/>
  <c r="M868" i="1" s="1"/>
  <c r="K892" i="1"/>
  <c r="M895" i="1"/>
  <c r="M892" i="1" s="1"/>
  <c r="K668" i="1"/>
  <c r="M671" i="1"/>
  <c r="M668" i="1" s="1"/>
  <c r="K897" i="1"/>
  <c r="M901" i="1"/>
  <c r="M897" i="1" s="1"/>
  <c r="M243" i="1"/>
  <c r="M240" i="1" s="1"/>
  <c r="L245" i="1" s="1"/>
  <c r="K240" i="1"/>
  <c r="M519" i="1"/>
  <c r="M516" i="1" s="1"/>
  <c r="K516" i="1"/>
  <c r="K634" i="1"/>
  <c r="M637" i="1"/>
  <c r="M634" i="1" s="1"/>
  <c r="L639" i="1" s="1"/>
  <c r="K708" i="1"/>
  <c r="M711" i="1"/>
  <c r="M708" i="1" s="1"/>
  <c r="L713" i="1" s="1"/>
  <c r="K926" i="1"/>
  <c r="M929" i="1"/>
  <c r="M926" i="1" s="1"/>
  <c r="K546" i="1"/>
  <c r="M549" i="1"/>
  <c r="M546" i="1" s="1"/>
  <c r="K874" i="1"/>
  <c r="M878" i="1"/>
  <c r="M874" i="1" s="1"/>
  <c r="K745" i="1"/>
  <c r="M748" i="1"/>
  <c r="M745" i="1" s="1"/>
  <c r="K903" i="1"/>
  <c r="M907" i="1"/>
  <c r="M903" i="1" s="1"/>
  <c r="L1028" i="1"/>
  <c r="M1031" i="1"/>
  <c r="M1028" i="1" s="1"/>
  <c r="M842" i="1"/>
  <c r="M839" i="1" s="1"/>
  <c r="K839" i="1"/>
  <c r="L1057" i="1"/>
  <c r="M1060" i="1"/>
  <c r="M1057" i="1" s="1"/>
  <c r="K172" i="1"/>
  <c r="M175" i="1"/>
  <c r="M172" i="1" s="1"/>
  <c r="K464" i="1"/>
  <c r="M467" i="1"/>
  <c r="M464" i="1" s="1"/>
  <c r="K679" i="1"/>
  <c r="M682" i="1"/>
  <c r="M679" i="1" s="1"/>
  <c r="L684" i="1" s="1"/>
  <c r="K816" i="1"/>
  <c r="M819" i="1"/>
  <c r="M816" i="1" s="1"/>
  <c r="K161" i="1"/>
  <c r="M164" i="1"/>
  <c r="M161" i="1" s="1"/>
  <c r="K960" i="1"/>
  <c r="M963" i="1"/>
  <c r="M960" i="1" s="1"/>
  <c r="M34" i="1"/>
  <c r="M30" i="1" s="1"/>
  <c r="M753" i="1"/>
  <c r="M750" i="1" s="1"/>
  <c r="K750" i="1"/>
  <c r="K937" i="1"/>
  <c r="M940" i="1"/>
  <c r="M937" i="1" s="1"/>
  <c r="M25" i="1"/>
  <c r="M22" i="1" s="1"/>
  <c r="L27" i="1" s="1"/>
  <c r="K22" i="1"/>
  <c r="M254" i="1"/>
  <c r="M251" i="1" s="1"/>
  <c r="L256" i="1" s="1"/>
  <c r="K251" i="1"/>
  <c r="K104" i="1"/>
  <c r="M107" i="1"/>
  <c r="M104" i="1" s="1"/>
  <c r="K177" i="1"/>
  <c r="M180" i="1"/>
  <c r="M177" i="1" s="1"/>
  <c r="K821" i="1"/>
  <c r="M824" i="1"/>
  <c r="M821" i="1" s="1"/>
  <c r="K759" i="1"/>
  <c r="M762" i="1"/>
  <c r="M759" i="1" s="1"/>
  <c r="K1001" i="1"/>
  <c r="M1004" i="1"/>
  <c r="M1001" i="1" s="1"/>
  <c r="L1006" i="1" s="1"/>
  <c r="M76" i="1"/>
  <c r="M73" i="1" s="1"/>
  <c r="L78" i="1" s="1"/>
  <c r="K73" i="1"/>
  <c r="K727" i="1"/>
  <c r="M730" i="1"/>
  <c r="M727" i="1" s="1"/>
  <c r="K109" i="1"/>
  <c r="M113" i="1"/>
  <c r="M109" i="1" s="1"/>
  <c r="K264" i="1"/>
  <c r="M267" i="1"/>
  <c r="M264" i="1" s="1"/>
  <c r="K382" i="1"/>
  <c r="M385" i="1"/>
  <c r="M382" i="1" s="1"/>
  <c r="L387" i="1" s="1"/>
  <c r="K1077" i="1"/>
  <c r="M1080" i="1"/>
  <c r="M1077" i="1" s="1"/>
  <c r="L1082" i="1" s="1"/>
  <c r="K224" i="1"/>
  <c r="M227" i="1"/>
  <c r="M224" i="1" s="1"/>
  <c r="K978" i="1"/>
  <c r="M981" i="1"/>
  <c r="M978" i="1" s="1"/>
  <c r="M262" i="1"/>
  <c r="M259" i="1" s="1"/>
  <c r="K259" i="1"/>
  <c r="K9" i="1"/>
  <c r="M12" i="1"/>
  <c r="M9" i="1" s="1"/>
  <c r="K947" i="1"/>
  <c r="M950" i="1"/>
  <c r="M947" i="1" s="1"/>
  <c r="M194" i="1"/>
  <c r="M191" i="1" s="1"/>
  <c r="K191" i="1"/>
  <c r="K1011" i="1"/>
  <c r="M1014" i="1"/>
  <c r="M1011" i="1" s="1"/>
  <c r="L1016" i="1" s="1"/>
  <c r="K614" i="1"/>
  <c r="M617" i="1"/>
  <c r="M614" i="1" s="1"/>
  <c r="K1069" i="1"/>
  <c r="M1072" i="1"/>
  <c r="M1069" i="1" s="1"/>
  <c r="L1074" i="1" s="1"/>
  <c r="K499" i="1"/>
  <c r="M502" i="1"/>
  <c r="M499" i="1" s="1"/>
  <c r="L504" i="1" s="1"/>
  <c r="K83" i="1"/>
  <c r="M90" i="1"/>
  <c r="M83" i="1" s="1"/>
  <c r="L92" i="1" s="1"/>
  <c r="M102" i="1"/>
  <c r="M100" i="1" s="1"/>
  <c r="K4" i="1"/>
  <c r="M222" i="1"/>
  <c r="M219" i="1" s="1"/>
  <c r="M348" i="1"/>
  <c r="M345" i="1" s="1"/>
  <c r="L350" i="1" s="1"/>
  <c r="M735" i="1"/>
  <c r="M732" i="1" s="1"/>
  <c r="M884" i="1"/>
  <c r="M880" i="1" s="1"/>
  <c r="M998" i="1"/>
  <c r="M993" i="1" s="1"/>
  <c r="M48" i="1"/>
  <c r="M45" i="1" s="1"/>
  <c r="L50" i="1" s="1"/>
  <c r="M125" i="1"/>
  <c r="M122" i="1" s="1"/>
  <c r="L127" i="1" s="1"/>
  <c r="M629" i="1"/>
  <c r="M626" i="1" s="1"/>
  <c r="M976" i="1"/>
  <c r="M973" i="1" s="1"/>
  <c r="M1055" i="1"/>
  <c r="M1052" i="1" s="1"/>
  <c r="M154" i="1"/>
  <c r="M151" i="1" s="1"/>
  <c r="M579" i="1"/>
  <c r="M576" i="1" s="1"/>
  <c r="M767" i="1"/>
  <c r="M764" i="1" s="1"/>
  <c r="M851" i="1"/>
  <c r="M847" i="1" s="1"/>
  <c r="M968" i="1"/>
  <c r="M965" i="1" s="1"/>
  <c r="M56" i="1"/>
  <c r="M53" i="1" s="1"/>
  <c r="L58" i="1" s="1"/>
  <c r="M68" i="1"/>
  <c r="M65" i="1" s="1"/>
  <c r="L70" i="1" s="1"/>
  <c r="M568" i="1"/>
  <c r="M565" i="1" s="1"/>
  <c r="M829" i="1"/>
  <c r="M826" i="1" s="1"/>
  <c r="M945" i="1"/>
  <c r="M942" i="1" s="1"/>
  <c r="M421" i="1" l="1"/>
  <c r="M416" i="1" s="1"/>
  <c r="K426" i="1"/>
  <c r="K777" i="1"/>
  <c r="M913" i="1"/>
  <c r="M909" i="1" s="1"/>
  <c r="K201" i="1"/>
  <c r="K182" i="1"/>
  <c r="M443" i="1"/>
  <c r="M439" i="1" s="1"/>
  <c r="M279" i="1"/>
  <c r="M275" i="1" s="1"/>
  <c r="L287" i="1" s="1"/>
  <c r="L274" i="1" s="1"/>
  <c r="M1047" i="1"/>
  <c r="M1040" i="1" s="1"/>
  <c r="M1038" i="1"/>
  <c r="M1033" i="1" s="1"/>
  <c r="L776" i="1"/>
  <c r="K695" i="1"/>
  <c r="L844" i="1"/>
  <c r="K607" i="1"/>
  <c r="M863" i="1"/>
  <c r="M859" i="1" s="1"/>
  <c r="M857" i="1"/>
  <c r="M853" i="1" s="1"/>
  <c r="M811" i="1"/>
  <c r="M807" i="1" s="1"/>
  <c r="L813" i="1" s="1"/>
  <c r="L800" i="1" s="1"/>
  <c r="K298" i="1"/>
  <c r="M414" i="1"/>
  <c r="M407" i="1" s="1"/>
  <c r="M919" i="1"/>
  <c r="M915" i="1" s="1"/>
  <c r="K721" i="1"/>
  <c r="M308" i="1"/>
  <c r="M304" i="1" s="1"/>
  <c r="L310" i="1" s="1"/>
  <c r="M592" i="1"/>
  <c r="M584" i="1" s="1"/>
  <c r="M563" i="1"/>
  <c r="M558" i="1" s="1"/>
  <c r="K281" i="1"/>
  <c r="M400" i="1"/>
  <c r="M395" i="1" s="1"/>
  <c r="L402" i="1" s="1"/>
  <c r="L394" i="1" s="1"/>
  <c r="M462" i="1"/>
  <c r="M454" i="1" s="1"/>
  <c r="L469" i="1" s="1"/>
  <c r="L207" i="1"/>
  <c r="M207" i="1" s="1"/>
  <c r="M190" i="1" s="1"/>
  <c r="M449" i="1"/>
  <c r="M445" i="1" s="1"/>
  <c r="M318" i="1"/>
  <c r="M313" i="1" s="1"/>
  <c r="K661" i="1"/>
  <c r="M494" i="1"/>
  <c r="M488" i="1" s="1"/>
  <c r="L496" i="1" s="1"/>
  <c r="M790" i="1"/>
  <c r="M786" i="1" s="1"/>
  <c r="K353" i="1"/>
  <c r="L19" i="1"/>
  <c r="M19" i="1" s="1"/>
  <c r="M3" i="1" s="1"/>
  <c r="K95" i="1"/>
  <c r="M40" i="1"/>
  <c r="M36" i="1" s="1"/>
  <c r="L42" i="1" s="1"/>
  <c r="M214" i="1"/>
  <c r="M210" i="1" s="1"/>
  <c r="L216" i="1" s="1"/>
  <c r="M216" i="1" s="1"/>
  <c r="M209" i="1" s="1"/>
  <c r="M531" i="1"/>
  <c r="M527" i="1" s="1"/>
  <c r="K476" i="1"/>
  <c r="M693" i="1"/>
  <c r="M688" i="1" s="1"/>
  <c r="L702" i="1" s="1"/>
  <c r="L687" i="1" s="1"/>
  <c r="K570" i="1"/>
  <c r="M598" i="1"/>
  <c r="M594" i="1" s="1"/>
  <c r="M624" i="1"/>
  <c r="M619" i="1" s="1"/>
  <c r="M331" i="1"/>
  <c r="M320" i="1" s="1"/>
  <c r="M1023" i="1"/>
  <c r="M1018" i="1" s="1"/>
  <c r="M646" i="1"/>
  <c r="M642" i="1" s="1"/>
  <c r="L648" i="1" s="1"/>
  <c r="M648" i="1" s="1"/>
  <c r="M641" i="1" s="1"/>
  <c r="K655" i="1"/>
  <c r="M539" i="1"/>
  <c r="M533" i="1" s="1"/>
  <c r="K600" i="1"/>
  <c r="M556" i="1"/>
  <c r="M551" i="1" s="1"/>
  <c r="L129" i="1"/>
  <c r="M796" i="1"/>
  <c r="M792" i="1" s="1"/>
  <c r="M390" i="4"/>
  <c r="M374" i="4" s="1"/>
  <c r="L374" i="4"/>
  <c r="M372" i="4"/>
  <c r="M361" i="4" s="1"/>
  <c r="L361" i="4"/>
  <c r="M359" i="4"/>
  <c r="M338" i="4" s="1"/>
  <c r="L338" i="4"/>
  <c r="M336" i="4"/>
  <c r="M317" i="4" s="1"/>
  <c r="L317" i="4"/>
  <c r="M312" i="4"/>
  <c r="M306" i="4" s="1"/>
  <c r="L314" i="4" s="1"/>
  <c r="L306" i="4"/>
  <c r="L286" i="4"/>
  <c r="M301" i="4"/>
  <c r="M286" i="4" s="1"/>
  <c r="L303" i="4" s="1"/>
  <c r="L284" i="4"/>
  <c r="M235" i="4"/>
  <c r="M180" i="4" s="1"/>
  <c r="L180" i="4"/>
  <c r="L179" i="4"/>
  <c r="M127" i="4"/>
  <c r="M123" i="4" s="1"/>
  <c r="L135" i="4" s="1"/>
  <c r="M115" i="4"/>
  <c r="M110" i="4" s="1"/>
  <c r="L117" i="4" s="1"/>
  <c r="M117" i="4" s="1"/>
  <c r="M109" i="4" s="1"/>
  <c r="M45" i="4"/>
  <c r="M41" i="4" s="1"/>
  <c r="L47" i="4" s="1"/>
  <c r="K138" i="4"/>
  <c r="M23" i="4"/>
  <c r="M19" i="4" s="1"/>
  <c r="M66" i="4"/>
  <c r="M55" i="4" s="1"/>
  <c r="L77" i="4" s="1"/>
  <c r="M77" i="4" s="1"/>
  <c r="L137" i="4"/>
  <c r="M153" i="4"/>
  <c r="M137" i="4" s="1"/>
  <c r="M107" i="4"/>
  <c r="M90" i="4" s="1"/>
  <c r="L90" i="4"/>
  <c r="M87" i="4"/>
  <c r="M79" i="4" s="1"/>
  <c r="L79" i="4"/>
  <c r="L25" i="4"/>
  <c r="M25" i="4" s="1"/>
  <c r="M12" i="4" s="1"/>
  <c r="M10" i="4"/>
  <c r="M4" i="4" s="1"/>
  <c r="L4" i="4"/>
  <c r="L988" i="1"/>
  <c r="L972" i="1" s="1"/>
  <c r="K801" i="1"/>
  <c r="M514" i="1"/>
  <c r="M507" i="1" s="1"/>
  <c r="L521" i="1" s="1"/>
  <c r="L831" i="1"/>
  <c r="L815" i="1" s="1"/>
  <c r="M369" i="1"/>
  <c r="M362" i="1" s="1"/>
  <c r="L371" i="1" s="1"/>
  <c r="L361" i="1" s="1"/>
  <c r="M340" i="1"/>
  <c r="M333" i="1" s="1"/>
  <c r="L742" i="1"/>
  <c r="L720" i="1" s="1"/>
  <c r="M144" i="1"/>
  <c r="M140" i="1" s="1"/>
  <c r="L146" i="1" s="1"/>
  <c r="M146" i="1" s="1"/>
  <c r="M139" i="1" s="1"/>
  <c r="L115" i="1"/>
  <c r="M115" i="1" s="1"/>
  <c r="M94" i="1" s="1"/>
  <c r="L166" i="1"/>
  <c r="M166" i="1" s="1"/>
  <c r="M150" i="1" s="1"/>
  <c r="L1008" i="1"/>
  <c r="M1016" i="1"/>
  <c r="M1008" i="1" s="1"/>
  <c r="M78" i="1"/>
  <c r="M72" i="1" s="1"/>
  <c r="L72" i="1"/>
  <c r="L1062" i="1"/>
  <c r="M1074" i="1"/>
  <c r="M1062" i="1" s="1"/>
  <c r="L1076" i="1"/>
  <c r="M1082" i="1"/>
  <c r="M1076" i="1" s="1"/>
  <c r="L678" i="1"/>
  <c r="M684" i="1"/>
  <c r="M678" i="1" s="1"/>
  <c r="M127" i="1"/>
  <c r="M121" i="1" s="1"/>
  <c r="L121" i="1"/>
  <c r="L239" i="1"/>
  <c r="M245" i="1"/>
  <c r="M239" i="1" s="1"/>
  <c r="L970" i="1"/>
  <c r="L269" i="1"/>
  <c r="L381" i="1"/>
  <c r="M387" i="1"/>
  <c r="M381" i="1" s="1"/>
  <c r="L250" i="1"/>
  <c r="M256" i="1"/>
  <c r="M250" i="1" s="1"/>
  <c r="L231" i="1"/>
  <c r="M237" i="1"/>
  <c r="M231" i="1" s="1"/>
  <c r="L44" i="1"/>
  <c r="M50" i="1"/>
  <c r="M44" i="1" s="1"/>
  <c r="L64" i="1"/>
  <c r="M70" i="1"/>
  <c r="M64" i="1" s="1"/>
  <c r="M92" i="1"/>
  <c r="M82" i="1" s="1"/>
  <c r="L82" i="1"/>
  <c r="L833" i="1"/>
  <c r="M844" i="1"/>
  <c r="M833" i="1" s="1"/>
  <c r="L352" i="1"/>
  <c r="M359" i="1"/>
  <c r="M352" i="1" s="1"/>
  <c r="M1006" i="1"/>
  <c r="M1000" i="1" s="1"/>
  <c r="L1000" i="1"/>
  <c r="L425" i="1"/>
  <c r="M433" i="1"/>
  <c r="M425" i="1" s="1"/>
  <c r="L188" i="1"/>
  <c r="L707" i="1"/>
  <c r="M713" i="1"/>
  <c r="M707" i="1" s="1"/>
  <c r="L715" i="1" s="1"/>
  <c r="L52" i="1"/>
  <c r="M58" i="1"/>
  <c r="M52" i="1" s="1"/>
  <c r="L344" i="1"/>
  <c r="M350" i="1"/>
  <c r="M344" i="1" s="1"/>
  <c r="L633" i="1"/>
  <c r="M639" i="1"/>
  <c r="M633" i="1" s="1"/>
  <c r="L755" i="1"/>
  <c r="M504" i="1"/>
  <c r="M498" i="1" s="1"/>
  <c r="L498" i="1"/>
  <c r="L229" i="1"/>
  <c r="L957" i="1"/>
  <c r="L21" i="1"/>
  <c r="M27" i="1"/>
  <c r="M21" i="1" s="1"/>
  <c r="M379" i="1"/>
  <c r="M373" i="1" s="1"/>
  <c r="L373" i="1"/>
  <c r="L673" i="1"/>
  <c r="L769" i="1"/>
  <c r="L451" i="1" l="1"/>
  <c r="L931" i="1"/>
  <c r="L423" i="1"/>
  <c r="L406" i="1" s="1"/>
  <c r="L190" i="1"/>
  <c r="L1049" i="1"/>
  <c r="L1027" i="1" s="1"/>
  <c r="L865" i="1"/>
  <c r="L846" i="1" s="1"/>
  <c r="L150" i="1"/>
  <c r="L631" i="1"/>
  <c r="L583" i="1" s="1"/>
  <c r="M402" i="1"/>
  <c r="M394" i="1" s="1"/>
  <c r="L3" i="1"/>
  <c r="L581" i="1"/>
  <c r="L526" i="1" s="1"/>
  <c r="M423" i="1"/>
  <c r="M406" i="1" s="1"/>
  <c r="L435" i="1" s="1"/>
  <c r="L798" i="1"/>
  <c r="L785" i="1" s="1"/>
  <c r="L453" i="1"/>
  <c r="M469" i="1"/>
  <c r="M453" i="1" s="1"/>
  <c r="L139" i="1"/>
  <c r="L342" i="1"/>
  <c r="L312" i="1" s="1"/>
  <c r="L209" i="1"/>
  <c r="L29" i="1"/>
  <c r="M42" i="1"/>
  <c r="M29" i="1" s="1"/>
  <c r="L60" i="1" s="1"/>
  <c r="L94" i="1"/>
  <c r="M287" i="1"/>
  <c r="M274" i="1" s="1"/>
  <c r="L148" i="1"/>
  <c r="M148" i="1" s="1"/>
  <c r="M120" i="1" s="1"/>
  <c r="L168" i="1" s="1"/>
  <c r="M813" i="1"/>
  <c r="M800" i="1" s="1"/>
  <c r="M988" i="1"/>
  <c r="M972" i="1" s="1"/>
  <c r="L641" i="1"/>
  <c r="M742" i="1"/>
  <c r="M720" i="1" s="1"/>
  <c r="L1025" i="1"/>
  <c r="L992" i="1" s="1"/>
  <c r="L392" i="4"/>
  <c r="L305" i="4"/>
  <c r="M314" i="4"/>
  <c r="M305" i="4" s="1"/>
  <c r="M303" i="4"/>
  <c r="M285" i="4" s="1"/>
  <c r="L285" i="4"/>
  <c r="M284" i="4"/>
  <c r="M236" i="4" s="1"/>
  <c r="L236" i="4"/>
  <c r="M179" i="4"/>
  <c r="M158" i="4" s="1"/>
  <c r="L158" i="4"/>
  <c r="M135" i="4"/>
  <c r="M122" i="4" s="1"/>
  <c r="L155" i="4" s="1"/>
  <c r="L11" i="4"/>
  <c r="L122" i="4"/>
  <c r="L109" i="4"/>
  <c r="L119" i="4"/>
  <c r="L89" i="4" s="1"/>
  <c r="L12" i="4"/>
  <c r="M119" i="4"/>
  <c r="M89" i="4" s="1"/>
  <c r="M47" i="4"/>
  <c r="M27" i="4" s="1"/>
  <c r="L27" i="4"/>
  <c r="M371" i="1"/>
  <c r="M361" i="1" s="1"/>
  <c r="M831" i="1"/>
  <c r="M815" i="1" s="1"/>
  <c r="M702" i="1"/>
  <c r="M687" i="1" s="1"/>
  <c r="L704" i="1" s="1"/>
  <c r="L686" i="1" s="1"/>
  <c r="L1084" i="1"/>
  <c r="L1051" i="1" s="1"/>
  <c r="M957" i="1"/>
  <c r="M936" i="1" s="1"/>
  <c r="L936" i="1"/>
  <c r="L706" i="1"/>
  <c r="M715" i="1"/>
  <c r="M706" i="1" s="1"/>
  <c r="L258" i="1"/>
  <c r="M269" i="1"/>
  <c r="M258" i="1" s="1"/>
  <c r="L271" i="1" s="1"/>
  <c r="L475" i="1"/>
  <c r="M496" i="1"/>
  <c r="M475" i="1" s="1"/>
  <c r="L171" i="1"/>
  <c r="M188" i="1"/>
  <c r="M171" i="1" s="1"/>
  <c r="M229" i="1"/>
  <c r="M218" i="1" s="1"/>
  <c r="L218" i="1"/>
  <c r="L438" i="1"/>
  <c r="M451" i="1"/>
  <c r="M438" i="1" s="1"/>
  <c r="L758" i="1"/>
  <c r="M769" i="1"/>
  <c r="M758" i="1" s="1"/>
  <c r="L771" i="1" s="1"/>
  <c r="L653" i="1"/>
  <c r="M673" i="1"/>
  <c r="M653" i="1" s="1"/>
  <c r="L675" i="1" s="1"/>
  <c r="M755" i="1"/>
  <c r="M744" i="1" s="1"/>
  <c r="L744" i="1"/>
  <c r="L80" i="1"/>
  <c r="L290" i="1"/>
  <c r="M310" i="1"/>
  <c r="M290" i="1" s="1"/>
  <c r="L959" i="1"/>
  <c r="M970" i="1"/>
  <c r="M959" i="1" s="1"/>
  <c r="L867" i="1"/>
  <c r="M931" i="1"/>
  <c r="M867" i="1" s="1"/>
  <c r="L506" i="1"/>
  <c r="M521" i="1"/>
  <c r="M506" i="1" s="1"/>
  <c r="M1049" i="1" l="1"/>
  <c r="M1027" i="1" s="1"/>
  <c r="M865" i="1"/>
  <c r="M846" i="1" s="1"/>
  <c r="M798" i="1"/>
  <c r="M785" i="1" s="1"/>
  <c r="L933" i="1" s="1"/>
  <c r="M933" i="1" s="1"/>
  <c r="M775" i="1" s="1"/>
  <c r="M631" i="1"/>
  <c r="M583" i="1" s="1"/>
  <c r="M581" i="1"/>
  <c r="M526" i="1" s="1"/>
  <c r="M342" i="1"/>
  <c r="M312" i="1" s="1"/>
  <c r="L389" i="1" s="1"/>
  <c r="M704" i="1"/>
  <c r="M686" i="1" s="1"/>
  <c r="L717" i="1" s="1"/>
  <c r="L677" i="1" s="1"/>
  <c r="L471" i="1"/>
  <c r="L437" i="1" s="1"/>
  <c r="M1084" i="1"/>
  <c r="M1051" i="1" s="1"/>
  <c r="M1025" i="1"/>
  <c r="M992" i="1" s="1"/>
  <c r="L120" i="1"/>
  <c r="M392" i="4"/>
  <c r="M337" i="4" s="1"/>
  <c r="L337" i="4"/>
  <c r="L316" i="4"/>
  <c r="M316" i="4" s="1"/>
  <c r="M11" i="4"/>
  <c r="M155" i="4"/>
  <c r="M121" i="4" s="1"/>
  <c r="L157" i="4" s="1"/>
  <c r="L121" i="4"/>
  <c r="L249" i="1"/>
  <c r="M271" i="1"/>
  <c r="M249" i="1" s="1"/>
  <c r="L63" i="1"/>
  <c r="M80" i="1"/>
  <c r="M63" i="1" s="1"/>
  <c r="L117" i="1" s="1"/>
  <c r="L990" i="1"/>
  <c r="L247" i="1"/>
  <c r="L119" i="1"/>
  <c r="M168" i="1"/>
  <c r="M119" i="1" s="1"/>
  <c r="L757" i="1"/>
  <c r="M771" i="1"/>
  <c r="M757" i="1" s="1"/>
  <c r="L773" i="1" s="1"/>
  <c r="L405" i="1"/>
  <c r="M435" i="1"/>
  <c r="M405" i="1" s="1"/>
  <c r="L2" i="1"/>
  <c r="M60" i="1"/>
  <c r="M2" i="1" s="1"/>
  <c r="L652" i="1"/>
  <c r="M675" i="1"/>
  <c r="M652" i="1" s="1"/>
  <c r="L650" i="1" l="1"/>
  <c r="L525" i="1" s="1"/>
  <c r="M471" i="1"/>
  <c r="M437" i="1" s="1"/>
  <c r="L473" i="1" s="1"/>
  <c r="L775" i="1"/>
  <c r="M717" i="1"/>
  <c r="M677" i="1" s="1"/>
  <c r="M157" i="4"/>
  <c r="M88" i="4" s="1"/>
  <c r="L88" i="4"/>
  <c r="L62" i="1"/>
  <c r="M117" i="1"/>
  <c r="M62" i="1" s="1"/>
  <c r="M389" i="1"/>
  <c r="M289" i="1" s="1"/>
  <c r="L391" i="1" s="1"/>
  <c r="L289" i="1"/>
  <c r="L935" i="1"/>
  <c r="M990" i="1"/>
  <c r="M935" i="1" s="1"/>
  <c r="L170" i="1"/>
  <c r="M247" i="1"/>
  <c r="M170" i="1" s="1"/>
  <c r="M773" i="1"/>
  <c r="M719" i="1" s="1"/>
  <c r="L719" i="1"/>
  <c r="M650" i="1" l="1"/>
  <c r="M525" i="1" s="1"/>
  <c r="L404" i="1"/>
  <c r="M473" i="1"/>
  <c r="M404" i="1" s="1"/>
  <c r="L523" i="1" s="1"/>
  <c r="L273" i="1"/>
  <c r="M391" i="1"/>
  <c r="M273" i="1" s="1"/>
  <c r="L393" i="1" l="1"/>
  <c r="M523" i="1"/>
  <c r="M393" i="1" s="1"/>
  <c r="L1086" i="1" s="1"/>
  <c r="M108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Victor Solis</author>
  </authors>
  <commentList>
    <comment ref="A1" authorId="0" shapeId="0" xr:uid="{13FE2FFD-7FFC-486F-9B93-A45BCB38244F}">
      <text>
        <r>
          <rPr>
            <b/>
            <sz val="9"/>
            <color indexed="81"/>
            <rFont val="Tahoma"/>
            <family val="2"/>
          </rPr>
          <t>Código único que identifica el concepto. Ver colores en "Entorno de trabajo: Apariencia"
Es el primer campo que hay que rellenar para crear un concepto.
Al escribir un código:
•	Si no existe en la obra, se crea un concepto nuevo
•	Si ya figura en otro lugar de la obra, se inserta también bajo el concepto superior
•	Si deriva de un concepto paramétrico, se inserta el concepto derivado
Es sensible a la opción "Archivo: Entorno de trabajo: Generales: Aceptar códigos en minúsculas"</t>
        </r>
      </text>
    </comment>
    <comment ref="B1" authorId="0" shapeId="0" xr:uid="{F69CD194-5767-4792-957C-E1A03D15D017}">
      <text>
        <r>
          <rPr>
            <b/>
            <sz val="9"/>
            <color indexed="81"/>
            <rFont val="Tahoma"/>
            <family val="2"/>
          </rPr>
          <t>Naturaleza del concepto (ver menú contextual)</t>
        </r>
      </text>
    </comment>
    <comment ref="C1" authorId="0" shapeId="0" xr:uid="{EEAE0052-8A23-45E0-8034-B7F9A2041AA5}">
      <text>
        <r>
          <rPr>
            <b/>
            <sz val="9"/>
            <color indexed="81"/>
            <rFont val="Tahoma"/>
            <family val="2"/>
          </rPr>
          <t>Unidad de medida a la que se refiere el precio unitario
Las unidades de tiempo de la maquinaria y la mano de obra afectan a los cálculos de duraciones y recursos
D*, d*: Dias x Horas laborables del día (Obra.CalcDurLab)
S*, s*, W*, w*: Semanas x 5 días
M*, m*: Meses x Días laborables del mes (Obra.CalcDurMes)
A*, a*, Y*, y*: Años x 12</t>
        </r>
      </text>
    </comment>
    <comment ref="D1" authorId="0" shapeId="0" xr:uid="{A884C444-9EE5-49D2-8D07-87EBD5C804F2}">
      <text>
        <r>
          <rPr>
            <b/>
            <sz val="9"/>
            <color indexed="81"/>
            <rFont val="Tahoma"/>
            <family val="2"/>
          </rPr>
          <t>Texto breve que facilita la visualización, la búsqueda y la impresión del concepto en lugar del texto
El color corresponde al estado, que se modifica con el menú contextual, actualizándose la fecha del color correspondiente</t>
        </r>
      </text>
    </comment>
    <comment ref="E1" authorId="0" shapeId="0" xr:uid="{CDC20A12-1D25-4879-B14D-B555417D4659}">
      <text>
        <r>
          <rPr>
            <b/>
            <sz val="9"/>
            <color indexed="81"/>
            <rFont val="Tahoma"/>
            <family val="2"/>
          </rPr>
          <t>Descripción corta de la línea de medición</t>
        </r>
      </text>
    </comment>
    <comment ref="F1" authorId="0" shapeId="0" xr:uid="{10C14E4D-8298-467F-B37E-AF9BA4C77355}">
      <text>
        <r>
          <rPr>
            <b/>
            <sz val="9"/>
            <color indexed="81"/>
            <rFont val="Tahoma"/>
            <family val="2"/>
          </rPr>
          <t>Columna A: Número de unidades iguales de la línea de medición</t>
        </r>
      </text>
    </comment>
    <comment ref="G1" authorId="0" shapeId="0" xr:uid="{3B18D4D6-D69D-429F-BEB8-47A23A846CEA}">
      <text>
        <r>
          <rPr>
            <b/>
            <sz val="9"/>
            <color indexed="81"/>
            <rFont val="Tahoma"/>
            <family val="2"/>
          </rPr>
          <t>Columna B: Longitud de la línea de medición</t>
        </r>
      </text>
    </comment>
    <comment ref="H1" authorId="0" shapeId="0" xr:uid="{9ABA778D-0167-487D-8674-E5DD8EA0114E}">
      <text>
        <r>
          <rPr>
            <b/>
            <sz val="9"/>
            <color indexed="81"/>
            <rFont val="Tahoma"/>
            <family val="2"/>
          </rPr>
          <t>Columna C: Anchura de la línea de medición</t>
        </r>
      </text>
    </comment>
    <comment ref="I1" authorId="0" shapeId="0" xr:uid="{F7921731-D110-4225-A4E2-4267ED7A5D5E}">
      <text>
        <r>
          <rPr>
            <b/>
            <sz val="9"/>
            <color indexed="81"/>
            <rFont val="Tahoma"/>
            <family val="2"/>
          </rPr>
          <t>Columna D: Altura de la línea de medición</t>
        </r>
      </text>
    </comment>
    <comment ref="J1" authorId="0" shapeId="0" xr:uid="{E1F2E682-FA60-47D2-8636-5F6822594CED}">
      <text>
        <r>
          <rPr>
            <b/>
            <sz val="9"/>
            <color indexed="81"/>
            <rFont val="Tahoma"/>
            <family val="2"/>
          </rPr>
          <t>Cantidad
Verde: Referencia a otra partida 
Naranja: Fórmula de medición 
Azul: Expresión 
Magenta: Calculado a partir de las dimensiones 
Negro: Introducido directamente</t>
        </r>
      </text>
    </comment>
    <comment ref="K1" authorId="0" shapeId="0" xr:uid="{8200DC23-1299-4960-B502-F9AFC9FC4099}">
      <text>
        <r>
          <rPr>
            <b/>
            <sz val="9"/>
            <color indexed="81"/>
            <rFont val="Tahoma"/>
            <family val="2"/>
          </rPr>
          <t>Cantidad o rendimiento del concepto en su superior en el presupuesto
Magenta: Proviene de las líneas de medición 
Negro: Si se introduce por el usuario se retiran del presupuesto las líneas de medición, si existen
Fondo gris: Puede anularse para no tener en cuenta la cantidad del concepto en un superior determinado</t>
        </r>
      </text>
    </comment>
    <comment ref="L1" authorId="0" shapeId="0" xr:uid="{9E62DFCD-E7B4-449C-A226-2B38D333F156}">
      <text>
        <r>
          <rPr>
            <b/>
            <sz val="9"/>
            <color indexed="81"/>
            <rFont val="Tahoma"/>
            <family val="2"/>
          </rPr>
          <t>Precio unitario principal del concepto
Puede ser el precio del presupuesto, de venta o de oferta
Cuando se usan precios de coste y de venta el coste estimado figura en el precio objetivo "Obj"
Magenta: Calculado a partir de los conceptos inferiores, si se modifica pasa a ser bloqueado
Rojo: Bloqueado, puede ser distinto al resultante de sus inferiores
Fondo gris: Anulado, el concepto no interviene en el presupuesto
Precios.Pres
Precio asignado a la entidad que aparece en las ventanas de precios múltiples, como divisas, precios y ofertantes
Negro: Introducido por usuario
Rosa: Valor de defecto
Magenta: Calculado</t>
        </r>
      </text>
    </comment>
    <comment ref="M1" authorId="0" shapeId="0" xr:uid="{F9487D52-3385-4459-A32C-B38858CC2F86}">
      <text>
        <r>
          <rPr>
            <b/>
            <sz val="9"/>
            <color indexed="81"/>
            <rFont val="Tahoma"/>
            <family val="2"/>
          </rPr>
          <t>Presupuesto vigente, suma de presupuesto inicial y modificaciones aprobadas
Incluye costes indirectos (PEM) si esta definido el porcentaje
Magenta: El producto de la cantidad por el precio del presupuesto está afectado por un factor o por el porcentaje de costes indirectos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Victor Solis</author>
  </authors>
  <commentList>
    <comment ref="A3" authorId="0" shapeId="0" xr:uid="{96E524B2-C379-426A-B861-C1A4FFB8991E}">
      <text>
        <r>
          <rPr>
            <b/>
            <sz val="9"/>
            <color indexed="81"/>
            <rFont val="Tahoma"/>
            <family val="2"/>
          </rPr>
          <t>Código único que identifica el concepto. Ver colores en "Entorno de trabajo: Apariencia"
Es el primer campo que hay que rellenar para crear un concepto.
Al escribir un código:
•	Si no existe en la obra, se crea un concepto nuevo
•	Si ya figura en otro lugar de la obra, se inserta también bajo el concepto superior
•	Si deriva de un concepto paramétrico, se inserta el concepto derivado
Es sensible a la opción "Archivo: Entorno de trabajo: Generales: Aceptar códigos en minúsculas"</t>
        </r>
      </text>
    </comment>
    <comment ref="B3" authorId="0" shapeId="0" xr:uid="{00D551FA-AD71-4CF0-AA9E-C5D7AF31C219}">
      <text>
        <r>
          <rPr>
            <b/>
            <sz val="9"/>
            <color indexed="81"/>
            <rFont val="Tahoma"/>
            <family val="2"/>
          </rPr>
          <t>Naturaleza del concepto (ver menú contextual)</t>
        </r>
      </text>
    </comment>
    <comment ref="C3" authorId="0" shapeId="0" xr:uid="{FC2380E8-ED31-42F2-8DAC-CC14827BF79E}">
      <text>
        <r>
          <rPr>
            <b/>
            <sz val="9"/>
            <color indexed="81"/>
            <rFont val="Tahoma"/>
            <family val="2"/>
          </rPr>
          <t>Unidad de medida a la que se refiere el precio unitario
Las unidades de tiempo de la maquinaria y la mano de obra afectan a los cálculos de duraciones y recursos
D*, d*: Dias x Horas laborables del día (Obra.CalcDurLab)
S*, s*, W*, w*: Semanas x 5 días
M*, m*: Meses x Días laborables del mes (Obra.CalcDurMes)
A*, a*, Y*, y*: Años x 12</t>
        </r>
      </text>
    </comment>
    <comment ref="D3" authorId="0" shapeId="0" xr:uid="{BADFE934-DCD6-4EE7-A25D-561E59919A5C}">
      <text>
        <r>
          <rPr>
            <b/>
            <sz val="9"/>
            <color indexed="81"/>
            <rFont val="Tahoma"/>
            <family val="2"/>
          </rPr>
          <t>Texto breve que facilita la visualización, la búsqueda y la impresión del concepto en lugar del texto
El color corresponde al estado, que se modifica con el menú contextual, actualizándose la fecha del color correspondiente</t>
        </r>
      </text>
    </comment>
    <comment ref="E3" authorId="0" shapeId="0" xr:uid="{6DF42474-2185-468D-85F3-59EB8B69F318}">
      <text>
        <r>
          <rPr>
            <b/>
            <sz val="9"/>
            <color indexed="81"/>
            <rFont val="Tahoma"/>
            <family val="2"/>
          </rPr>
          <t>Descripción corta de la línea de medición</t>
        </r>
      </text>
    </comment>
    <comment ref="F3" authorId="0" shapeId="0" xr:uid="{994B6191-32A1-4BA3-95D9-D5983480A4E0}">
      <text>
        <r>
          <rPr>
            <b/>
            <sz val="9"/>
            <color indexed="81"/>
            <rFont val="Tahoma"/>
            <family val="2"/>
          </rPr>
          <t>Columna A: Número de unidades iguales de la línea de medición</t>
        </r>
      </text>
    </comment>
    <comment ref="G3" authorId="0" shapeId="0" xr:uid="{6D91CE14-F9DB-4B50-A707-74C2C7EEE27F}">
      <text>
        <r>
          <rPr>
            <b/>
            <sz val="9"/>
            <color indexed="81"/>
            <rFont val="Tahoma"/>
            <family val="2"/>
          </rPr>
          <t>Columna B: Longitud de la línea de medición</t>
        </r>
      </text>
    </comment>
    <comment ref="H3" authorId="0" shapeId="0" xr:uid="{BCF19D8A-D9CB-49DF-BD30-0A1E5575CD1A}">
      <text>
        <r>
          <rPr>
            <b/>
            <sz val="9"/>
            <color indexed="81"/>
            <rFont val="Tahoma"/>
            <family val="2"/>
          </rPr>
          <t>Columna C: Anchura de la línea de medición</t>
        </r>
      </text>
    </comment>
    <comment ref="I3" authorId="0" shapeId="0" xr:uid="{429A5CE8-C792-4D1C-911F-737A19CE7B72}">
      <text>
        <r>
          <rPr>
            <b/>
            <sz val="9"/>
            <color indexed="81"/>
            <rFont val="Tahoma"/>
            <family val="2"/>
          </rPr>
          <t>Columna D: Altura de la línea de medición</t>
        </r>
      </text>
    </comment>
    <comment ref="J3" authorId="0" shapeId="0" xr:uid="{42DCC4FF-E11F-43DE-911F-09380E9E0F06}">
      <text>
        <r>
          <rPr>
            <b/>
            <sz val="9"/>
            <color indexed="81"/>
            <rFont val="Tahoma"/>
            <family val="2"/>
          </rPr>
          <t>Cantidad
Verde: Referencia a otra partida 
Naranja: Fórmula de medición 
Azul: Expresión 
Magenta: Calculado a partir de las dimensiones 
Negro: Introducido directamente</t>
        </r>
      </text>
    </comment>
    <comment ref="K3" authorId="0" shapeId="0" xr:uid="{79907F2E-E160-4F80-8779-9FC9A512897B}">
      <text>
        <r>
          <rPr>
            <b/>
            <sz val="9"/>
            <color indexed="81"/>
            <rFont val="Tahoma"/>
            <family val="2"/>
          </rPr>
          <t>Cantidad o rendimiento del concepto en su superior en el presupuesto
Magenta: Proviene de las líneas de medición 
Negro: Si se introduce por el usuario se retiran del presupuesto las líneas de medición, si existen
Fondo gris: Puede anularse para no tener en cuenta la cantidad del concepto en un superior determinado</t>
        </r>
      </text>
    </comment>
    <comment ref="L3" authorId="0" shapeId="0" xr:uid="{11792873-D144-4654-981D-6C0CD1B08E5E}">
      <text>
        <r>
          <rPr>
            <b/>
            <sz val="9"/>
            <color indexed="81"/>
            <rFont val="Tahoma"/>
            <family val="2"/>
          </rPr>
          <t>Precio unitario principal del concepto
Puede ser el precio del presupuesto, de venta o de oferta
Cuando se usan precios de coste y de venta el coste estimado figura en el precio objetivo "Obj"
Magenta: Calculado a partir de los conceptos inferiores, si se modifica pasa a ser bloqueado
Rojo: Bloqueado, puede ser distinto al resultante de sus inferiores
Fondo gris: Anulado, el concepto no interviene en el presupuesto
Precios.Pres
Precio asignado a la entidad que aparece en las ventanas de precios múltiples, como divisas, precios y ofertantes
Negro: Introducido por usuario
Rosa: Valor de defecto
Magenta: Calculado</t>
        </r>
      </text>
    </comment>
    <comment ref="M3" authorId="0" shapeId="0" xr:uid="{3E766926-4144-4B39-8BAE-CB4DA6046569}">
      <text>
        <r>
          <rPr>
            <b/>
            <sz val="9"/>
            <color indexed="81"/>
            <rFont val="Tahoma"/>
            <family val="2"/>
          </rPr>
          <t>Presupuesto vigente, suma de presupuesto inicial y modificaciones aprobadas
Incluye costes indirectos (PEM) si esta definido el porcentaje
Magenta: El producto de la cantidad por el precio del presupuesto está afectado por un factor o por el porcentaje de costes indirectos</t>
        </r>
      </text>
    </comment>
  </commentList>
</comments>
</file>

<file path=xl/sharedStrings.xml><?xml version="1.0" encoding="utf-8"?>
<sst xmlns="http://schemas.openxmlformats.org/spreadsheetml/2006/main" count="2209" uniqueCount="1007">
  <si>
    <t>Presupuesto</t>
  </si>
  <si>
    <t>Código</t>
  </si>
  <si>
    <t>Nat</t>
  </si>
  <si>
    <t>Ud</t>
  </si>
  <si>
    <t>Resumen</t>
  </si>
  <si>
    <t>Comentario</t>
  </si>
  <si>
    <t>N</t>
  </si>
  <si>
    <t>Longitud</t>
  </si>
  <si>
    <t>Anchura</t>
  </si>
  <si>
    <t>Altura</t>
  </si>
  <si>
    <t>Cantidad</t>
  </si>
  <si>
    <t>CanPres</t>
  </si>
  <si>
    <t>Pres</t>
  </si>
  <si>
    <t>ImpPres</t>
  </si>
  <si>
    <t>00</t>
  </si>
  <si>
    <t>Capítulo</t>
  </si>
  <si>
    <t/>
  </si>
  <si>
    <t>TRABAJOS PREVIOS</t>
  </si>
  <si>
    <t>00.10</t>
  </si>
  <si>
    <t>ACOMETIDAS PROVISIONALES</t>
  </si>
  <si>
    <t>00.10.10</t>
  </si>
  <si>
    <t>Partida</t>
  </si>
  <si>
    <t>Pa</t>
  </si>
  <si>
    <t>ACOMETIDA PROVISIONAL ELECTRICO DE OBRA  17,32 KW.</t>
  </si>
  <si>
    <t>Suministro, colocación y posterior retirada de cuadro provisional de obra de 17,32 kW (iii+n) sobre poste de madera según normativa de Cía. suministradora, con tramitación y legalización necesaria, cableado unipolar necesario, cajas de empalmes, puesta a tierra, cuadro con grado de protección IP-65 y doble aislamiento con poliéster reforzado con fibra de vidrio.</t>
  </si>
  <si>
    <t>Provisional obra</t>
  </si>
  <si>
    <t>Total 00.10.10</t>
  </si>
  <si>
    <t>00.10.15</t>
  </si>
  <si>
    <t>ACOMETIDA PROVISIONAL AGUA POTABLE DE OBRA</t>
  </si>
  <si>
    <t>Suministro y colocación de ramal de PVC de 110mm de diámetro para previsión instalación agua doméstica, con armario y accesorios necesarios y requeridos por la Compañía suministradora. Se incluye tramitación a Compañía del provisional de agua.</t>
  </si>
  <si>
    <t>Provisional Agua</t>
  </si>
  <si>
    <t>Total 00.10.15</t>
  </si>
  <si>
    <t>00.10.20</t>
  </si>
  <si>
    <t>CONSUMO DE ELECTRICIDAD Y AGUA DURANTE LA OBRA</t>
  </si>
  <si>
    <t>Costes de consumo de electricidad y agua durante todo el período de ejecución de los trabajos correspondientes a la obra.</t>
  </si>
  <si>
    <t>Consumos</t>
  </si>
  <si>
    <t>Total 00.10.20</t>
  </si>
  <si>
    <t>Total 00.10</t>
  </si>
  <si>
    <t>00.15</t>
  </si>
  <si>
    <t>LOCALIZACIÓN SERVICIOS EXISTENTES</t>
  </si>
  <si>
    <t>00.15.00</t>
  </si>
  <si>
    <t>LOCALIZACIÓN DE SERVICIOS EXISTENTES</t>
  </si>
  <si>
    <t>Excavación de todo tipo de tierras para realización de catas con medios mecánicos y ayuda manual si fuera necesario para localización de servicios enterrados existentes. Incluye excavación, relleno, señalización y protección de la misma durante todo el tiempo que permanezca abierta la zanja.</t>
  </si>
  <si>
    <t>Servicios existentes</t>
  </si>
  <si>
    <t>Total 00.15.00</t>
  </si>
  <si>
    <t>Total 00.15</t>
  </si>
  <si>
    <t>00.25</t>
  </si>
  <si>
    <t>CERRAMIENTO PROVISIONAL DE OBRA</t>
  </si>
  <si>
    <t>00.25.10</t>
  </si>
  <si>
    <t>m</t>
  </si>
  <si>
    <t>CERRAMIENTO PROVISIONAL DE OBRA CON PUERTAS DE ACCESO</t>
  </si>
  <si>
    <t>Suministro y montaje de cerramiento provisional de obra a base de valla móvil de 2m de altura, de acero galvanizado, con malla electrosoldada de 90x150mm y de 3,5mm de diámetro, marco de 3,5x2m de tubo de 40mm de diámetro, fijada a pies prefabricados de hormigón.
Cubrición de la malla electrosoldada con lámina de poliéster opaca, fijada a malla metálica con elementos de fijación plástica.
Incluye:
- 1 Puerta batiente de dos hojas para acceso camiones de 2m de ancho, por dos metros de alto. Provista de cadenado y candado de seguiridad.
- 1 Puerta batiente de 1 hoja de acceso peatonal de 1m de ancho, por dos metros de alto. Provista de cadenado y candado de seguridad.
Incluye material, suministro, colocación, montaje y posterior desmontaje y retirada.</t>
  </si>
  <si>
    <t>Cerramiento perimetral obra</t>
  </si>
  <si>
    <t>Cerramiento perimetral parquing</t>
  </si>
  <si>
    <t>Total 00.25.10</t>
  </si>
  <si>
    <t>00.25.15</t>
  </si>
  <si>
    <t>u</t>
  </si>
  <si>
    <t>PUERTA ACCESO VEHÍCULOS 2 HOJAS 2x2m</t>
  </si>
  <si>
    <t>Puerta provisional batiente de dos hojas para acceso camiones de 2x2m (ancho x alto). Provista de cadenado y candado de seguridad. Incluye material, suministro, colocación, montaje, y posterior desmontaje y retirada.</t>
  </si>
  <si>
    <t>Pasos parquing</t>
  </si>
  <si>
    <t>Pasos</t>
  </si>
  <si>
    <t>Total 00.25.15</t>
  </si>
  <si>
    <t>Total 00.25</t>
  </si>
  <si>
    <t>00.35</t>
  </si>
  <si>
    <t>GRUPO ELECTRÓGENO</t>
  </si>
  <si>
    <t>00.35.00</t>
  </si>
  <si>
    <t>mes</t>
  </si>
  <si>
    <t>GRUPO ELECTRÓGENO 22,7 KVA</t>
  </si>
  <si>
    <t>Grupo electrógeno provisional (hasta conseguir el provisional eléctrico de Compañía), de funcionamiento automático, trifásico de 230/400 V de tensión, de 22,7 kVA de potencia, compuesto por alternador sin escobillas; motor diesel refrigerado por agua, con silenciador y depósito de combustible; cuadro eléctrico de control; cuadro de conmutación de accionamiento manual; e interruptor automático magnetotérmico tetrapolar (4P). Incluso accesorios necesarios para su correcta instalación. Totalmente conexionado, puesto en marcha y comprobación de su correcto funcionamiento. Incluye los gastos de alquiler y de consumo de combustible (durante las 24 horas al día para cargar las carretillas de noche), revisiones periódicas de mantenimiento y posibles reparaciones por averías. Incluye transportes, descarga y carga del grupo en obra.</t>
  </si>
  <si>
    <t>grupo electrogeno auxiliar</t>
  </si>
  <si>
    <t>Total 00.35.00</t>
  </si>
  <si>
    <t>Total 00.35</t>
  </si>
  <si>
    <t>00.40</t>
  </si>
  <si>
    <t>VIGILANCIA DE OBRA</t>
  </si>
  <si>
    <t>00.40.00</t>
  </si>
  <si>
    <t>VIGILANCIA DÍA Y NOCHE DURANTE LA OBRA</t>
  </si>
  <si>
    <t>Costes de vigilancia de día y de noche, días laborables y festivos, y durante todo el período de ejecución de los trabajos correspondientes a la obra.</t>
  </si>
  <si>
    <t>Vigilancia obra</t>
  </si>
  <si>
    <t>Total 00.40.00</t>
  </si>
  <si>
    <t>Total 00.40</t>
  </si>
  <si>
    <t>Total 00</t>
  </si>
  <si>
    <t>15</t>
  </si>
  <si>
    <t>CIMENTACIONES, MUROS Y RED DE TIERRA</t>
  </si>
  <si>
    <t>15.00</t>
  </si>
  <si>
    <t>HORMIGÓN CIMENTACIÓN, MUROS</t>
  </si>
  <si>
    <t>15.00.00</t>
  </si>
  <si>
    <t>HORMIGÓN DE LIMPIEZA HM-20</t>
  </si>
  <si>
    <t>15.00.00.00</t>
  </si>
  <si>
    <t>m³</t>
  </si>
  <si>
    <t>HORMIGÓN DE LIMPIEZA EN ZANJAS Y ZAPATAS DE CIMENTACIÓN HM-20/F/20/X0</t>
  </si>
  <si>
    <t>Suministro, vertido y nivelado de hormigón en masa elaborado en central  HM-20/F/20/X0, en formación capa de limpieza y nivelación de fondo de pozos y zanjas de cimentación, con un espesor máximo de 0,10m y vertido a una profundidad màxima de 1,50m. Según tablas 27.1.a y 27.1.b del Código Estructural RD 470/2021. Medición y certificación segun perfil teórico y dimensiones del plano de proyecto.</t>
  </si>
  <si>
    <t>zanjas</t>
  </si>
  <si>
    <t>Total 15.00.00.00</t>
  </si>
  <si>
    <t>Total 15.00.00</t>
  </si>
  <si>
    <t>15.00.05</t>
  </si>
  <si>
    <t>HORMIGÓN ESTRUCTURAL EN ZANJAS, RIOSTRAS Y POZOS</t>
  </si>
  <si>
    <t>15.00.05.00</t>
  </si>
  <si>
    <t>HORMIGÓN EN ZAPATAS Y RIOSTRAS HA-25/F/20/XC2</t>
  </si>
  <si>
    <t>Suministro, vertido, nivelado y vibrado de hormigón HA-25/F/20/XC2, elaborado en central y vertido en cubilote o directamente desde canal, en relleno de zanjas y pozos de cimentación (zapatas y riostras). Se verificará la clase de exposición relativa al hormigón estructural y se cumplirá con la tabla 27.1.a del Código Estructural RD 470/2021. Se verificará la clasificación de la agresividad química del agua y del suelo indicadas en el estudio geotécnico, y el tipo de hormigón cumplirá con el Código Estructural RD 470/2021 y con su tabla 27.1.b. Medición y certificación segun perfil teórico y dimensiones del plano de proyecto.</t>
  </si>
  <si>
    <t>Muro escalera</t>
  </si>
  <si>
    <t>Total 15.00.05.00</t>
  </si>
  <si>
    <t>Total 15.00.05</t>
  </si>
  <si>
    <t>Total 15.00</t>
  </si>
  <si>
    <t>15.05</t>
  </si>
  <si>
    <t>ACERO CORRUGADO CIMENTACIÓN</t>
  </si>
  <si>
    <t>15.05.05</t>
  </si>
  <si>
    <t>Kg</t>
  </si>
  <si>
    <t>ACERO B-500SD EN MUROS</t>
  </si>
  <si>
    <t>Suministro, elaboración, montaje y colocación de acero corrugado B-500SD de límite elástico 500 N/mm2 para el armado de muros. Se incluye la parte proporcional de separadores, barras de montaje y mermas.
Mediciones según masa por metro lineal teórica nominal, según tabla 6 de la UNE 36065:2011 Barras corrugadas de acero soldable con características especiales de ductilidad para armaduras de hormigón armado.</t>
  </si>
  <si>
    <t>Muro escalera recepcion</t>
  </si>
  <si>
    <t>25.5</t>
  </si>
  <si>
    <t>verticales</t>
  </si>
  <si>
    <t>0.89</t>
  </si>
  <si>
    <t>Muro escalera vestuarios</t>
  </si>
  <si>
    <t>vertical</t>
  </si>
  <si>
    <t>Merma</t>
  </si>
  <si>
    <t>Total 15.05.05</t>
  </si>
  <si>
    <t>Total 15.05</t>
  </si>
  <si>
    <t>15.10</t>
  </si>
  <si>
    <t>ASCENSOR</t>
  </si>
  <si>
    <t>04.04.01</t>
  </si>
  <si>
    <t>SOLERA BASE FOSO</t>
  </si>
  <si>
    <t>%merma</t>
  </si>
  <si>
    <t>Total 04.04.01</t>
  </si>
  <si>
    <t>04.04.02</t>
  </si>
  <si>
    <t>GESTIÓN DE RESIDUOS</t>
  </si>
  <si>
    <t>Total 04.04.02</t>
  </si>
  <si>
    <t>04.04.03</t>
  </si>
  <si>
    <t>kg</t>
  </si>
  <si>
    <t>ACERO SOLERA (CUANTÍA 39.60Kg/m³)</t>
  </si>
  <si>
    <t>39.6</t>
  </si>
  <si>
    <t>Total 04.04.03</t>
  </si>
  <si>
    <t>04.04.04</t>
  </si>
  <si>
    <t>ACERO MUROS (CUANTÍA 23.35Kg/m³)</t>
  </si>
  <si>
    <t>23.35</t>
  </si>
  <si>
    <t>Total 04.04.04</t>
  </si>
  <si>
    <t>Total 15.10</t>
  </si>
  <si>
    <t>Total 15</t>
  </si>
  <si>
    <t>20</t>
  </si>
  <si>
    <t>ESTRUCTURA</t>
  </si>
  <si>
    <t>20.05</t>
  </si>
  <si>
    <t>ESTRUCTURA METÁLICA</t>
  </si>
  <si>
    <t>20.05.00</t>
  </si>
  <si>
    <t>PILARES METÁLICOS</t>
  </si>
  <si>
    <t>20.05.00.00</t>
  </si>
  <si>
    <t>PILAR METÁLICO CONFORMADO EN CALIENTE, ANTIOXIDANTE, SOLDADO</t>
  </si>
  <si>
    <t>Acero S275JR según UNE-EN 10025-2, para pilares formados por pieza simple, en perfiles laminados en caliente serie IPN, IPE, HEB, HEA, HEM y UPN, trabajado en taller y con una capa de imprimación antioxidante, colocado en obra con soldadura. Se incluye repercusión de pletinas y pasamanos para la formación de nudos. Incluye entrega de certificado de Cumplimiento MARCADO CE en la ejecución de estructuras de acero, según EN.1090-1 y EN.1090-2 que certifica la fabricación con sus características estructurales, operaciones requeridas para producir un componente, soldaduras, montaje, ensayos y tolerancia.</t>
  </si>
  <si>
    <t>Pilar escalera 2upn</t>
  </si>
  <si>
    <t>26.8</t>
  </si>
  <si>
    <t>Total 20.05.00.00</t>
  </si>
  <si>
    <t>Total 20.05.00</t>
  </si>
  <si>
    <t>20.05.05</t>
  </si>
  <si>
    <t>VIGUETAS, JÁCENAS METÁLICAS</t>
  </si>
  <si>
    <t>20.05.05.00</t>
  </si>
  <si>
    <t>VIGA O PILAR DE ACERO S275JR, EN PERFIL LAMINADO EN CALIENTE IPE, HEB, HEA, UPN. SOLDADO</t>
  </si>
  <si>
    <t>Acero S275JR según UNE-EN 10025-2, para vigas o pilares formados por pieza simple, en perfiles laminados en caliente serie IPN, IPE, HEB, HEA, HEM y UPN, con una capa de imprimación antioxidante, colocado en obra con soldadura. Se incluyen medios auxiliares y de elevación necesarios para el montaje. Incluye entrega de certificado de Cumplimiento MARCADO CE en la ejecución de estructuras de acero, según EN.1090-1 y EN.1090-2 que certifica la fabricación con sus características estructurales, operaciones requeridas para producir un componente, soldaduras, montaje, ensayos y tolerancia.</t>
  </si>
  <si>
    <t>IPN Ampliación escalera</t>
  </si>
  <si>
    <t>21.9</t>
  </si>
  <si>
    <t>UPN Escalera</t>
  </si>
  <si>
    <t>0.43</t>
  </si>
  <si>
    <t>UPN triangulo</t>
  </si>
  <si>
    <t>Total 20.05.05.00</t>
  </si>
  <si>
    <t>Total 20.05.05</t>
  </si>
  <si>
    <t>20.05.15</t>
  </si>
  <si>
    <t>FORJADO DE CHAPA COLABORANTE</t>
  </si>
  <si>
    <t>20.05.15.05</t>
  </si>
  <si>
    <t>m²</t>
  </si>
  <si>
    <t>FORJADO DE LOSA MIXTA CON CHAPA COLABORANTE e=0,80mm. H=12cm. 3,00KN/m2. R-120'</t>
  </si>
  <si>
    <t>Formación de forjado de losa mixta de 12 cm de canto total, con chapas colaborantes de acero galvanizado marca HIANSA MT-76 de espesor 0,80 mm.
Características:
- Comportamiento al fuego R120. Según Eurocódigo EC4 Parte 1-2.
- Montaje sin sopandas.
- Fijación chapa a perfiles metálicos, mediante tiros de la chapa sobre las vigas portante
- Armadura superior formada por malla electrosoldada B 500 T. 200x200-Ø5-5 mm.
- Armadura inferior (R120, necesaria para alcanzar la resistencia al fuego indicada), formada por acero corrugado B500S de límite elástico &gt;= 500 N/mm2, incluyendo, cortado, doblado y colocado. Incluido suministro y puesta en obra, y p.p de alambre de atado, recortes, mermas, despuntes, separadores y todos los medios auxiliares necesarios para la correcta finalización de los trabajos. Ejecutado según normativa vigente. Disposición armadura, recubrimiento y diámetros, según planos de detalle.
- Suministro, vertido con bomba y vibrado de hormigón, HA-25/F/12/I, de consistencia fluida y tamaño máximo del árido 12 mm. 
Incluye todo material y operaciones necesarias, para la completa realización y puesta en obra de la unidad.
- Parte proporcional de piezas metálicas especiales de remate.
- Forjado apto para una sobrecarga de uso de 3,00kN/m2.
Incluye material, suministro, colocación, parte proporcional de medios necesarios de elevación y transporte, así como todo material y operaciones necesarias para la completa realización y puesta en obra de la unidad.</t>
  </si>
  <si>
    <t>Triangulo</t>
  </si>
  <si>
    <t>escalera</t>
  </si>
  <si>
    <t>Total 20.05.15.05</t>
  </si>
  <si>
    <t>Total 20.05.15</t>
  </si>
  <si>
    <t>Total 20.05</t>
  </si>
  <si>
    <t>20.10</t>
  </si>
  <si>
    <t>ESTRUCTURA DE HORMIGÓN ARMADO</t>
  </si>
  <si>
    <t>EHW010</t>
  </si>
  <si>
    <t>Anclaje químico estructural sobre hormigón, mediante cartucho de inyección de resina.</t>
  </si>
  <si>
    <t>Anclaje químico estructural realizado sobre hormigón de 20 N/mm² de resistencia característica mínima, mediante perforación de 22 mm de diámetro y 215 mm de profundidad, relleno del orificio con inyección de resina epoxi, libre de estireno, y posterior inserción de varilla roscada con tuerca y arandela de acero galvanizado calidad 5.8, según UNE-EN ISO 898-1, de 20 mm de diámetro y 240 mm de longitud.
Incluye: Replanteo de la posición del anclaje. Ejecución de la perforación. Limpieza del polvo resultante. Preparación del cartucho. Inyección de la resina. Inserción del elemento de fijación. Aplicación del par de apriete con llave dinamométrica. Limpieza de los restos sobrantes.
Criterio de medición de proyecto: Número de unidades previstas, según documentación gráfica de Proyecto.
Criterio de medición de obra: Se medirá el número de unidades realmente ejecutadas según especificaciones de Proyecto.</t>
  </si>
  <si>
    <t>Conexion ampliación rellano</t>
  </si>
  <si>
    <t>3.854</t>
  </si>
  <si>
    <t>Total EHW010</t>
  </si>
  <si>
    <t>ENH030</t>
  </si>
  <si>
    <t>Hormigón para armar ampliación rellano</t>
  </si>
  <si>
    <t>Hormigón HA-25/F/20/XC2 fabricado en central, y vertido con bomba, para ampliar rellano existente con caseton y formación de zuncho.
Incluye: Vertido y compactación del hormigón. Curado del hormigón.
Criterio de medición de proyecto: Volumen teórico, según documentación gráfica de Proyecto.
Criterio de medición de obra: Se medirá el volumen teórico ejecutado según especificaciones de Proyecto.</t>
  </si>
  <si>
    <t>Ampliación rellano</t>
  </si>
  <si>
    <t>Total ENH030</t>
  </si>
  <si>
    <t>0PC010</t>
  </si>
  <si>
    <t>Apeo de forjado.</t>
  </si>
  <si>
    <t>Ejecución de apeo de forjado horizontal y voladizo, con altura libre de planta de hasta 3 m, compuesto por 4 puntales metálicos telescópicos, amortizables en 150 usos y tablones de madera de pino, amortizables en 10 usos, colocados como durmientes en la base inferior de apoyo de los puntales y como sopandas en la parte superior de los mismos. Incluso nivelación, fijación con clavos de acero, mermas, cortes y trabajos de montaje, puesta en carga y retirada del apeo tras su uso, con los medios adecuados.
Incluye: Preparación de la superficie de apoyo. Replanteo y corte de tablones. Colocación de los puntales. Instalación y puesta en carga del apeo. Desmontaje y retirada del apeo tras la finalización de las obras.
Criterio de medición de proyecto: Superficie medida según documentación gráfica de Proyecto.
Criterio de medición de obra: Se medirá la superficie realmente ejecutada según especificaciones de Proyecto.</t>
  </si>
  <si>
    <t>ampliación escalera</t>
  </si>
  <si>
    <t>Total 0PC010</t>
  </si>
  <si>
    <t>Total 20.10</t>
  </si>
  <si>
    <t>Total 20</t>
  </si>
  <si>
    <t>25</t>
  </si>
  <si>
    <t>SANEAMIENTO</t>
  </si>
  <si>
    <t>25.00</t>
  </si>
  <si>
    <t>COLECTOR ENTERRADO</t>
  </si>
  <si>
    <t>25.00.00</t>
  </si>
  <si>
    <t>S. Y C. COLECTOR ENTERRADO DE PVC Ø.50mm LISO GRIS</t>
  </si>
  <si>
    <t>Suministro y colocación de colector de saneamiento enterrado de PVC de pared lisa, de diámetro exterior 50mm y de unión encolada. Colocado en zanja, hormigonado con HNE-15 fluido exteriormente hasta 10 cm de grueso por encima de la generatriz superior. Con p.p de medios auxiliares y sin incluir la excavación ni el tapado posterior de las zanjas.</t>
  </si>
  <si>
    <t>Lavabo</t>
  </si>
  <si>
    <t>Total 25.00.00</t>
  </si>
  <si>
    <t>25.00.15</t>
  </si>
  <si>
    <t>S. Y C. COLECTOR ENTERRADO DE PVC Ø.200mm LISO GRIS</t>
  </si>
  <si>
    <t>Suministro y colocación de colector de saneamiento enterrado de PVC de pared compacta lisa gris, con una rigidez 2 kN/m2; de diámetro exterior 200 mm. y de unión encolada. Colocado en zanja, hormigonado con HNE-15 fluido exteriormente hasta 10 cm de grueso por encima de la generatriz superior. Con p.p. de medios auxiliares y sin incluir la excavación ni el tapado posterior de las zanjas.</t>
  </si>
  <si>
    <t>Duchas</t>
  </si>
  <si>
    <t>Total 25.00.15</t>
  </si>
  <si>
    <t>25.00.25</t>
  </si>
  <si>
    <t>S. Y C. COLECTOR ENTERRADO DE PVC Ø.315mm LISO GRIS</t>
  </si>
  <si>
    <t>Suministro y colocación de colector de saneamiento enterrado de PVC de pared compacta lisa gris, con una rigidez 2 kN/m2; de diámetro exterior 315 mm. y de unión encolada. Colocado en zanja, hormigonado con HNE-15 fluido exteriormente hasta 10 cm de grueso por encima de la generatriz superior. Con p.p. de medios auxiliares y sin incluir la excavación ni el tapado posterior de las zanjas.</t>
  </si>
  <si>
    <t>general</t>
  </si>
  <si>
    <t>Baño</t>
  </si>
  <si>
    <t>Total 25.00.25</t>
  </si>
  <si>
    <t>Total 25.00</t>
  </si>
  <si>
    <t>25.05</t>
  </si>
  <si>
    <t>COLECTOR SUSPENDIDO</t>
  </si>
  <si>
    <t>25.05.00</t>
  </si>
  <si>
    <t>S. Y C. DE COLECTOR SUSPENDIDO DE PVC Ø.50mm LISO GRIS</t>
  </si>
  <si>
    <t>Suministro y colocación de colector de saneamiento suspendido de PVC liso color gris, de diámetro 50 mm. y con unión por encolado; colgado mediante abrazaderas metálicas, incluso p.p. de piezas especiales en desvíos y medios auxiliares y de elevación, totalmente instalado.</t>
  </si>
  <si>
    <t>Total 25.05.00</t>
  </si>
  <si>
    <t>25.05.05</t>
  </si>
  <si>
    <t>S. Y C. DE COLECTOR SUSPENDIDO DE PVC Ø.110mm LISO GRIS</t>
  </si>
  <si>
    <t>Suministro y colocación de colector de saneamiento suspendido de PVC liso color gris, de diámetro 110mm. y con unión por encolado; colgado mediante abrazaderas metálicas, incluso p.p. de piezas especiales en desvíos y medios auxiliares y de elevación, totalmente instalado.</t>
  </si>
  <si>
    <t>Total 25.05.05</t>
  </si>
  <si>
    <t>25.05.25</t>
  </si>
  <si>
    <t>S. Y C. DE COLECTOR SUSPENDIDO DE PVC Ø.250mm LISO GRIS</t>
  </si>
  <si>
    <t>Suministro y colocación de colector de saneamiento suspendido de PVC liso color gris, de diámetro 250 mm. y con unión por encolado; colgado mediante abrazaderas metálicas, incluso p.p. de piezas especiales en desvíos y medios auxiliares y de elevación, totalmente instalado.</t>
  </si>
  <si>
    <t>baños</t>
  </si>
  <si>
    <t>Total 25.05.25</t>
  </si>
  <si>
    <t>Total 25.05</t>
  </si>
  <si>
    <t>25.10</t>
  </si>
  <si>
    <t>BAJANTES</t>
  </si>
  <si>
    <t>25.10.20</t>
  </si>
  <si>
    <t>S. Y C. BAJANTE PVC Ø.315mm LISO GRIS</t>
  </si>
  <si>
    <t>Suministro y colocación de bajante de PVC liso, de 315 mm. de diámetro, color gris para aguas fecales o pluviales, incluye p.p. de accesorios de PVC, uniones y sujeciones mecánicas con bridas de acero galvanizado atornilladas a pilar o cerramiento. Incluidos todos los medios auxiliares y de elevación, totalmente instalado. Se incluye el codo y reducción para empalme con red enterrada de saneamiento.</t>
  </si>
  <si>
    <t>vestuarios</t>
  </si>
  <si>
    <t>Oficinas</t>
  </si>
  <si>
    <t>Total 25.10.20</t>
  </si>
  <si>
    <t>Total 25.10</t>
  </si>
  <si>
    <t>25.15</t>
  </si>
  <si>
    <t>SUMIDEROS Y CANALES</t>
  </si>
  <si>
    <t>25.15.00</t>
  </si>
  <si>
    <t>S. Y C. SUMIDERO SIFÓNICO PREFABRICADO DE 300X300mm CON TAPA DE FUNDIC.</t>
  </si>
  <si>
    <t>Suministro y colocación de sumidero prefabricado sifónico con reja de fundición de 300x300 mm. (clase C250) y con salida vertical u horizontal de 110 mm. de diámetro; para recogida de aguas pluviales o de locales húmedos, instalado y conexionado a la red general de desagüe, incluso con p.p. de pequeño material de agarre y medios auxiliares, totalmente instalado con base de hormigón o mortero.</t>
  </si>
  <si>
    <t>sala instalaciónes</t>
  </si>
  <si>
    <t>Total 25.15.00</t>
  </si>
  <si>
    <t>25.15.25</t>
  </si>
  <si>
    <t>S. Y C. SUMIDERO EN CUBIERTA</t>
  </si>
  <si>
    <t>Suministro y colocación de unidad de desagüe compuesta por cazoleta prefabricada tipo caucho EPDM incluido morrión o similar, totalmente adherida, previa imprimación del soporte y doble refuerzo tipo morterplas fp 3kg (50x50cm) lista para recibir el sistema de la parte general de la cubierta. Salida para conexión de bajante de diámetro 160mm. Medida la unidad ensayada y estanca, totalmente instalada.</t>
  </si>
  <si>
    <t>Cubierta</t>
  </si>
  <si>
    <t>Total 25.15.25</t>
  </si>
  <si>
    <t>Total 25.15</t>
  </si>
  <si>
    <t>25.25</t>
  </si>
  <si>
    <t>ARQUETAS</t>
  </si>
  <si>
    <t>25.25.40</t>
  </si>
  <si>
    <t>ARQUETA DE HORMIGÓN PREFABRICADO 40x40x45cm</t>
  </si>
  <si>
    <t>Arqueta de paso de hormigón prefabricado, de 40x40x45 cm de medidas interiores y 4 cm de espesor, para evacuación de aguas residuales, incluida tapa de hormigón prefabricado o de fundición D400, totalmente instalada y con p.p de medios auxiliares, sin incluir la excavación, ni el relleno perimetral posterior.
Incluye sistema de nivelación de la tapa mediante varilla roscada y chapa ciega a modo de encofrado perdido.</t>
  </si>
  <si>
    <t>sala instalaciones</t>
  </si>
  <si>
    <t>Total 25.25.40</t>
  </si>
  <si>
    <t>Total 25.25</t>
  </si>
  <si>
    <t>25.40</t>
  </si>
  <si>
    <t>CONEXIONADO A RED PÚBLICA EXISTENTE</t>
  </si>
  <si>
    <t>25.40.05</t>
  </si>
  <si>
    <t>CONEXIÓN A LA RED GENERAL DE EVACUACIÓN AGUAS FECALES</t>
  </si>
  <si>
    <t>Conexión de red interior de evacuación de aguas fecales a la red pública, incluye la apertura de zanja, posterior relleno, rotura y reposición de pavimento. Incluye carga, transporte y canon de los residuos generados a vertedero autorizado. A JUSTIFICAR en función si existe o no, red separativas de aguas en la red pública.</t>
  </si>
  <si>
    <t>Prevision uso existente</t>
  </si>
  <si>
    <t>Total 25.40.05</t>
  </si>
  <si>
    <t>Total 25.40</t>
  </si>
  <si>
    <t>Total 25</t>
  </si>
  <si>
    <t>30</t>
  </si>
  <si>
    <t>CUBIERTAS</t>
  </si>
  <si>
    <t>30.00</t>
  </si>
  <si>
    <t>CUBIERTA PLANA TRANSITABLE</t>
  </si>
  <si>
    <t>30.00.40</t>
  </si>
  <si>
    <t>FORMACIÓN DE CUBIERTA PLANA TRANSITABLE, INVERTIDA, PAVIMENTO TIPO TURF. USO PRIVADO (con bicapa asfáltica)</t>
  </si>
  <si>
    <t>Formación de cubierta plana transitable, no ventilada, con solado fijo, tipo invertida, pendiente del 1% al 5%, para tráfico peatonal privado, compuesta de los siguientes elementos: FORMACIÓN DE PENDIENTES: mediante encintado de limatesas, limahoyas y juntas con maestras de ladrillo cerámico hueco doble y capa de 10 cm de espesor medio a base de hormigón celular de cemento espumado, a base de cemento CEM II/A-P 32,5 R y aditivo aireante, resistencia a compresión mayor o igual a 0,2 MPa, densidad 350 kg/m³ y conductividad térmica 0,093 W/mK; acabado con capa de regularización de mortero de cemento M-5 de 2 cm de espesor, fratasada y limpia; IMPERMEABILIZACIÓN: tipo imprimación más bicapa bituminosa, adherida, formada por lámina bituminosa de betún modificado con elastómeros SBS, con terminación en film plástico, con armadura de fieltro de fibra de vidrio, de 3 kg/m2, GLASDAN® 30 P ELAST adherida al soporte con soplete y lámina bituminosa de betún modificado con elastómeros SBS, con terminación en film plástico, con armadura de fieltro de poliéster, de 4kg/m2, ESTERDAN® 40 P ELAST adherida a la anterior con soplete; CAPA SEPARADORA BAJO AISLAMIENTO: geotextil no tejido compuesto por fibras de poliéster unidas por agujeteado, con una masa superficial de 150 g/m²; AISLAMIENTO TÉRMICO: panel rígido de poliestireno extruido, de superficie lisa y mecanizado lateral a media madera, de 60 mm de espesor, resistencia a compresión &gt;= 300 kPa,  conductividad térmica 0,025 W/(mK); CAPA SEPARADORA BAJO PROTECCIÓN: geotextil no tejido compuesto por fibras de poliéster unidas por agujeteado, con una masa superficial de 200 g/m²; CAPA DE PROTECCIÓN Y ACABADO: capa de regularización de mortero de cemento con armadura, industrial, M-5, de 5 cm de espesor, vertido, extendido y maestreado del mortero de regularización, relleno de juntas perimetrales con poliestireno expandido de 2 cm. Suministro y colocación del pavimento de tipo TURF (Cesped Deportivo).
Incluye parte proporcional de: Encuentros con paramentos elevando la impermeabilización 20 cm en la vertical sobre acabado de cubierta, formada por: imprimación bituminosa de base acuosa, 0,3 kg/m2, CURIDAN®; banda de refuerzo en peto con BANDA DE REFUERZO E 30 P ELAST y banda de terminación con lámina bituminosa, autoprotegida con gránulo de pizarra, con armadura de fieltro de poliéster reforzado, de 4 kg/m2, ESTERDAN® PLUS 40/GP ELAST, ambas adheridas al soporte y entre sí con soplete acabado con zócalo de protección. Encuentros con sumideros formado por imprimación bituminosa de base acuosa, 0,3 kg/m2, CURIDAN ®; lámina bituminosa de adherencia, con terminación en film plástico, con armadura de fieltro de poliéster, de 4kg/ m2, ESTERDAN® 40 P ELAST adherido al soporte; CAZOLETA DANOSA® prefabricada de EPDM del diámetro necesario soldada a la banda de adherencia. Junta de dilatación consistente en imprimación bituminosa de base acuosa, 0,3 kg/m2, CURIDAN®; fuelle inferior mediante lámina bituminosa de betún modificado con elastómeros SBS, con terminación en film plástico, con armadura de fieltro de poliéster, de 4kg/m2, ESTERDAN® 40 P ELAST adherida al soporte; relleno con cordón asfáltico JUNTODAN®; fuelle superior mediante lámina bituminosa de betún modificado con elastómeros SBS, con terminación en film plástico, con armadura de fieltro de poliéster, de 4 kg/m2, ESTERDAN® 40 P LAST.
Productos provistos de marcado CE europeo y sistema de impermeabilización certificado mediante Documento de Idoneidad Técnica (DIT) ESTERDAN® PENDIENTE CERO nº 550R/16. Puesta en obra conforme a DIT nº 550R/16 y norma UNE 104401.
*Posibles aprovechameniento de impermeabilitazión y modificación solución tras retirada de pavimentos existentes y comprovación estado.</t>
  </si>
  <si>
    <t>Terraza</t>
  </si>
  <si>
    <t>Total 30.00.40</t>
  </si>
  <si>
    <t>Total 30.00</t>
  </si>
  <si>
    <t>30.50</t>
  </si>
  <si>
    <t>ELEMENTOS VARIOS DE CUBIERTA</t>
  </si>
  <si>
    <t>FDR020</t>
  </si>
  <si>
    <t>Valla de aluminio.</t>
  </si>
  <si>
    <t>Reja de aluminio anodizado natural compuesta por barrotes verticales de 30x15 mm, con 12 cm de separación y fijados a bastidor de 40x25 mm. Incluso pletinas para fijación mediante atornillado en obra de fábrica con tacos de nylon y tornillos de acero. Elaboración en taller y ajuste final en obra.
Incluye: Marcado de los puntos de fijación del bastidor. Presentación de la reja. Aplomado y nivelación. Resolución de las uniones del bastidor a los paramentos. Montaje de elementos complementarios.
Criterio de medición de proyecto: Superficie del hueco a cerrar, medida según documentación gráfica de Proyecto.
Criterio de medición de obra: Se medirá, con las dimensiones del hueco, la superficie realmente ejecutada según especificaciones de Proyecto.</t>
  </si>
  <si>
    <t>Valla perimetral</t>
  </si>
  <si>
    <t>Total FDR020</t>
  </si>
  <si>
    <t>QUM010</t>
  </si>
  <si>
    <t>Cobertura de chapa perfilada de acero.</t>
  </si>
  <si>
    <t>Cobertura de chapa perfilada trapezoidal de acero prelacado, espesor 0,6 mm, 30 mm de altura de perfil y 204 mm de intereje, colocada con un solape de la chapa superior de 200 mm y un solape lateral de un trapecio y fijada mecánicamente sobre entramado ligero metálico, en cubierta inclinada, con una pendiente mayor del 5%. Incluso accesorios de fijación de las chapas.
Criterio de valoración económica: El precio no incluye la estructura soporte ni los puntos singulares y las piezas especiales de la cobertura.
Incluye: Limpieza de la superficie soporte. Replanteo de las chapas por faldón. Corte, preparación y colocación de las chapas. Fijación mecánica de las chapas.
Criterio de medición de proyecto: Superficie medida en verdadera magnitud, según documentación gráfica de Proyecto.
Criterio de medición de obra: Se medirá, en verdadera magnitud, la superficie realmente ejecutada según especificaciones de Proyecto.</t>
  </si>
  <si>
    <t>Caseta instalaciones</t>
  </si>
  <si>
    <t>Total QUM010</t>
  </si>
  <si>
    <t>Total 30.50</t>
  </si>
  <si>
    <t>Total 30</t>
  </si>
  <si>
    <t>35</t>
  </si>
  <si>
    <t>PAVIMENTOS Y SOLERAS</t>
  </si>
  <si>
    <t>35.00</t>
  </si>
  <si>
    <t>CAPAS DE NIVELACIÓN</t>
  </si>
  <si>
    <t>35.00.10</t>
  </si>
  <si>
    <t>S. y C. DE CAPA DE MORTERO NIVELACIÓN 4-6cm.</t>
  </si>
  <si>
    <t>Suministro y formación de capa de mortero para regularización forjados, mediante un espesor de entre 4-6 cm de mortero de cemento M-10 armado con malla electrosoldada de acero 100x100x5 mm, para posterior colocación del pavimento. Incluyen todos los medios para su correcta ejecución.</t>
  </si>
  <si>
    <t>Sala Gimnasió</t>
  </si>
  <si>
    <t>Vestuarios</t>
  </si>
  <si>
    <t>Total 35.00.10</t>
  </si>
  <si>
    <t>35.00.45</t>
  </si>
  <si>
    <t>RECRECIDO DE OBRA PARA ZONA DE DUCHA CON PENDIENTE</t>
  </si>
  <si>
    <t>Formación de recrecido de obra en zona de ducha de cualquier medida, mediante formación de meseta de elevación en pendiente con ladrillo cerámico hueco sencillo, recibido con mortero de cemento, industrial, M-5.</t>
  </si>
  <si>
    <t>Total 35.00.45</t>
  </si>
  <si>
    <t>Total 35.00</t>
  </si>
  <si>
    <t>35.05</t>
  </si>
  <si>
    <t>PAVIMENTOS</t>
  </si>
  <si>
    <t>35.05.00</t>
  </si>
  <si>
    <t>PAVIMENTOS CERÁMICOS</t>
  </si>
  <si>
    <t>RSG130_LE14_C2</t>
  </si>
  <si>
    <t>Revestimiento interior de piezas de gres porcelánico técnico. Colocación en capa fina.</t>
  </si>
  <si>
    <t>Revestimiento interior de piezas de gres porcelánico técnico, REFIN LARIX FRESH LE14 de 25x150x9 mm, gama alta, carga de rotura &gt;3000 N; resistencia a la flexión &gt;45 N/mm². SOPORTE: de mortero de cemento. COLOCACIÓN: en capa fina y mediante encolado simple con adhesivo cementoso mejorado. REJUNTADO: con resina EPOXI, sin absorción de agua y resistencia elevada a la abrasión tipo CG 2 W A, color blanco, en juntas de 2 mm de espesor.
Incluye: Limpieza y comprobación de la superficie soporte. Replanteo de los niveles de acabado. Replanteo de la disposición de las piezas y juntas de movimiento. Aplicación del adhesivo. Colocación de las crucetas. Colocación de las piezas a punta de paleta. Formación de juntas de partición, perimetrales y estructurales. Rejuntado. Eliminación y limpieza del material sobrante. Limpieza final del pavimento.
Criterio de medición de proyecto: Superficie útil, medida según documentación gráfica de Proyecto. No se ha incrementado la medición por roturas y recortes, ya que en la descomposición se ha considerado un 5% más de piezas.
Criterio de medición de obra: Se medirá la superficie realmente ejecutada según especificaciones de Proyecto.</t>
  </si>
  <si>
    <t>Baños  Hombres  ZONA DUCHAS</t>
  </si>
  <si>
    <t>Baños Mujeres ZONA DUCHAS</t>
  </si>
  <si>
    <t>Baños Oficinas</t>
  </si>
  <si>
    <t>Total RSG130_LE14_C2</t>
  </si>
  <si>
    <t>RSG130_LE14_C3</t>
  </si>
  <si>
    <t>Pavimento interior de piezas de gres porcelánico técnico. Colocación en capa fina.</t>
  </si>
  <si>
    <t>Pavimento interior de piezas de gres porcelánico técnico, REFIN LARIX FRESH LE14 de 25x150x9 mm, gama alta, capacidad de absorción de agua E&lt;0,1%, grupo BIa, según UNE-EN 14411, con resistencia al deslizamiento Rd&gt;45 según UNE-EN 16165 y resbaladicidad clase 3 según CTE; carga de rotura &gt;3000 N; resistencia a la flexión &gt;45 N/mm². SOPORTE: de mortero de cemento. COLOCACIÓN: en capa fina y mediante encolado simple con adhesivo cementoso mejorado, C3 TE, según UNE-EN 12004, con deslizamiento reducido y tiempo abierto ampliado. REJUNTADO: con resina EPOXI, sin absorción de agua y resistencia elevada a la abrasión tipo CG 2 W A, color blanco, en juntas de 2 mm de espesor.
Incluye: Limpieza y comprobación de la superficie soporte. Replanteo de los niveles de acabado. Replanteo de la disposición de las piezas y juntas de movimiento. Aplicación del adhesivo. Colocación de las crucetas. Colocación de las piezas a punta de paleta. Formación de juntas de partición, perimetrales y estructurales. Rejuntado. Eliminación y limpieza del material sobrante. Limpieza final del pavimento.
Criterio de medición de proyecto: Superficie útil, medida según documentación gráfica de Proyecto. No se ha incrementado la medición por roturas y recortes, ya que en la descomposición se ha considerado un 5% más de piezas.
Criterio de medición de obra: Se medirá la superficie realmente ejecutada según especificaciones de Proyecto.</t>
  </si>
  <si>
    <t>Duchas  Hombres  ZONA DUCHAS</t>
  </si>
  <si>
    <t xml:space="preserve"> Duchas Mujeres ZONA DUCHAS</t>
  </si>
  <si>
    <t>Total RSG130_LE14_C3</t>
  </si>
  <si>
    <t>35.05.00.10_C2</t>
  </si>
  <si>
    <t>Pavimento interior de piezas de gres porcelánico técnico, Similar "Casania" de 60x120x9 mm, gama alta, capacidad de absorción de agua E&lt;0,1%, grupo BIa, según UNE-EN 14411, con resistencia al deslizamiento Rd&gt;45 según UNE-EN 16165 y resbaladicidad clase 3 según CTE; carga de rotura &gt;3000 N; resistencia a la flexión &gt;45 N/mm². SOPORTE: de mortero de cemento. COLOCACIÓN: en capa fina y mediante encolado simple con adhesivo cementoso mejorado, C2 TE, según UNE-EN 12004, con deslizamiento reducido y tiempo abierto ampliado. REJUNTADO: con resina EPOXI, sin absorción de agua y resistencia elevada a la abrasión tipo CG 2 W A, color blanco, en juntas de 2 mm de espesor.
Incluye: Limpieza y comprobación de la superficie soporte. Replanteo de los niveles de acabado. Replanteo de la disposición de las piezas y juntas de movimiento. Aplicación del adhesivo. Colocación de las crucetas. Colocación de las piezas a punta de paleta. Formación de juntas de partición, perimetrales y estructurales. Rejuntado. Eliminación y limpieza del material sobrante. Limpieza final del pavimento.
Criterio de medición de proyecto: Superficie útil, medida según documentación gráfica de Proyecto. No se ha incrementado la medición por roturas y recortes, ya que en la descomposición se ha considerado un 5% más de piezas.
Criterio de medición de obra: Se medirá la superficie realmente ejecutada según especificaciones de Proyecto.</t>
  </si>
  <si>
    <t>VESTUARIO  Hombres  ZONA DUCHAS</t>
  </si>
  <si>
    <t>VESTUARIOS Mujeres ZONA DUCHAS</t>
  </si>
  <si>
    <t>Total 35.05.00.10_C2</t>
  </si>
  <si>
    <t>Total 35.05.00</t>
  </si>
  <si>
    <t>35.05.05</t>
  </si>
  <si>
    <t>PAVIMENTOS DE MADERAS</t>
  </si>
  <si>
    <t>RSO010</t>
  </si>
  <si>
    <t>Pavimento de corcho.</t>
  </si>
  <si>
    <t>Pavimento de corcho, formado por losetas de corcho, de 600x300x4 mm, según EN 12104, resbaladicidad clase DS según UNE-EN 13893, Euroclase Dfl-s1 de reacción al fuego según UNE-EN 13501-1. 
Capa superficial de chapa de corcho aglomerado o liso. Soporte de corcho aglomerado de alta densidad. Pegado y acabado, según instrucciones de instalación fabrticante. Reacción al fuego Class Bfl-s1 según EN 13501-1. Reducción ruido impacto según EN-ISO 10140-3  ALw=14dB. 
COLOCACIÓN: en interiores con adhesivo vinílico en dispersión acuosa. 
IMPRIMACIÓN: imprimación monocomponente, a base de copolímeros acrílicos, previo lijado de la superficie. 
Garantia en uso comerical de hasta 5 años. 
ACABADO: Acabado natural lijado
Incluye: Replanteo. Aplicación del adhesivo. Colocación de las losetas. Corte y colocación de las losetas perimetrales. Lijado de la superficie. Aplicación de la imprimación. Aplicación de la capa de acabado. Eliminación y limpieza del material sobrante. Limpieza final del pavimento.
Criterio de medición de proyecto: Superficie útil, medida según documentación gráfica de Proyecto. No se ha incrementado la medición por roturas y recortes, ya que en la descomposición se ha considerado un 5% más de piezas.
Criterio de medición de obra: Se medirá la superficie realmente ejecutada según especificaciones de Proyecto.</t>
  </si>
  <si>
    <t>CLASE DIRIGIDAS 01</t>
  </si>
  <si>
    <t>02</t>
  </si>
  <si>
    <t>03</t>
  </si>
  <si>
    <t>Total RSO010</t>
  </si>
  <si>
    <t>RSL020</t>
  </si>
  <si>
    <t>Rodapié laminado.</t>
  </si>
  <si>
    <t>Rodapié de MDF NEGRO RAL9005 o comparable , de 58x16 mm, tipo tablero de aglomerado/fibra de 14-16mm espesor. Ejecución con bordes cortados provistos de borde de seguridad de ABS de 1mm. Ejecución encolado con cola de poluretano, Montaje detràs del revestimiento de la pared. Tornillería oculta con revestimientos de paredes de clincker. Espacio de sombra 1cm.
Incluso cera de relleno para el sellado de orificios.
Incluye: Replanteo. Corte de las piezas. Fijación de las piezas sobre el paramento. Sellado de orificios. Resolución de esquinas y encuentros.
Criterio de medición de proyecto: Longitud medida según documentación gráfica de Proyecto, sin incluir huecos de puertas. No se ha incrementado la medición por roturas y recortes, ya que en la descomposición se ha considerado un 5% más de piezas.
Criterio de medición de obra: Se medirá la longitud realmente ejecutada según especificaciones de Proyecto.</t>
  </si>
  <si>
    <t>Sala</t>
  </si>
  <si>
    <t>Sala Act</t>
  </si>
  <si>
    <t>Recibidor</t>
  </si>
  <si>
    <t>Total RSL020</t>
  </si>
  <si>
    <t>RSL010</t>
  </si>
  <si>
    <t>Pavimento laminado.</t>
  </si>
  <si>
    <t>Pavimento laminado, de lamas de 1200x190 mm, Clase 33: Comercial intenso, resistencia a la abrasión AC5, formado por tablero base de HDF laminado decorativo en roble, acabado con capa superficial de protección plástica, ensamblado con adhesivo con clase de durabilidad D3 en las juntas. COLOCACIÓN: sistema flotante machihembrado sobre lámina de espuma de polietileno de alta densidad de 3 mm de espesor. Incluso cinta autoadhesiva para sellado de juntas.
Incluye: Colocación de la base de polietileno. Colocación y recorte de la primera hilada por una esquina de la habitación. Colocación y recorte de las siguientes hiladas. Encolado de las tablas. Limpieza de restos de adhesivo que puedan rebosar por las juntas. Colocación y recorte de la última hilada. Corte de las piezas para empalmes, esquinas y rincones. Fijación de las piezas sobre el paramento. Ocultación de la fijación por enmasillado.
Criterio de medición de proyecto: Superficie útil, medida según documentación gráfica de Proyecto. No se ha incrementado la medición por roturas y recortes, ya que en la descomposición se ha considerado un 5% más de piezas.
Criterio de medición de obra: Se medirá la superficie realmente ejecutada según especificaciones de Proyecto.</t>
  </si>
  <si>
    <t>Passillo</t>
  </si>
  <si>
    <t>Rellanos</t>
  </si>
  <si>
    <t>Escalera</t>
  </si>
  <si>
    <t>Total RSL010</t>
  </si>
  <si>
    <t>Total 35.05.05</t>
  </si>
  <si>
    <t>35.05.20</t>
  </si>
  <si>
    <t>SUELOS TÉCNICOS</t>
  </si>
  <si>
    <t>UMR031</t>
  </si>
  <si>
    <t>Pavimento absorbedor de impactos, de baldosas de caucho.</t>
  </si>
  <si>
    <t>Pavimento absorbedor de impactos, formado por baldosas de caucho SBR, color negro, de formato ladrillo y 47 mm espesor, recibidas con adhesivo especial de poliuretano bicomponente.
Criterio de valoración económica: El precio no incluye la superficie base.
Incluye: Replanteo. Corte de las piezas. Aplicación del adhesivo. Colocación de las baldosas de caucho. Limpieza final.
Criterio de medición de proyecto: Longitud medida según documentación gráfica de Proyecto.
Criterio de medición de obra: Se medirá la longitud realmente ejecutada según especificaciones de Proyecto.</t>
  </si>
  <si>
    <t>Sala Maquinas</t>
  </si>
  <si>
    <t>Total UMR031</t>
  </si>
  <si>
    <t>Total 35.05.20</t>
  </si>
  <si>
    <t>35.05.40</t>
  </si>
  <si>
    <t>CÉSPED ARTIFICIAL</t>
  </si>
  <si>
    <t>UDB100</t>
  </si>
  <si>
    <t>Pavimento deportivo de césped sintético, sistema "REALTURF".</t>
  </si>
  <si>
    <t>Pavimento deportivo para campo de fútbol, sistema "REALTURF", formado por césped sintético, Xtreme 60 Pro, compuesto de mechones rectos monofilamento en forma de "C" de 5/8", de fibra 100% polietileno resistente a los rayos UV, 18500 decitex, 400 micras de espesor, 8 hilos por mechón, tejidos sobre base de polipropileno reforzada con una capa de fieltro, con termofijado y sellado con látex, de 60 mm de altura de pelo, 2 mm de altura total de moqueta, 3635 g/m² y 8820 mechones/m², con líneas de juego de césped sintético, color blanco, banda de unión de geotextil de polipropileno, de 300 mm de anchura y adhesivo de poliuretano bicomponente, lastrado con 18 kg/m² de árido silíceo, de granulometría comprendida entre 0,5 y 1 mm y 16 kg/m² de granza de caucho, de entre 0,8 y 2,5 mm.
Incluye: Replanteo de las dimensiones de la pista deportiva. Colocación del césped sintético. Lastrado de la superficie. Marcado de líneas.
Criterio de medición de proyecto: Superficie medida según documentación gráfica de Proyecto.
Criterio de medición de obra: Se medirá la superficie realmente ejecutada según especificaciones de Proyecto.</t>
  </si>
  <si>
    <t>HYROX</t>
  </si>
  <si>
    <t>Total UDB100</t>
  </si>
  <si>
    <t>Total 35.05.40</t>
  </si>
  <si>
    <t>35.05.50</t>
  </si>
  <si>
    <t>FELPUDOS</t>
  </si>
  <si>
    <t>35.05.50.05</t>
  </si>
  <si>
    <t>S. Y C. DE FELPUDO RÍGIDO ACABADO TEXTIL 37mm</t>
  </si>
  <si>
    <t>Suministro y colocación de felpudo rígido de rejillas formadas por una serie de perfiles de extrusión de aluminio 6063-T5, de sección en “T”, de 37 mm. de altura y 35 mm. de anchura, dispuestos en paralelo, con entrecalles de aproximadamente 5 mm., unidos entre sí mediante perfiles-llave ocultos, perpendiculares a los anteriores y soldados a los mismos, para obtener un enrejillado rígido. La cara superior de los perfiles “T” irá revestida con tiras de vinilo antideslizante o moqueta resistente a la abrasión, en color a elegir. Cada paño de Ipagrid® puede ir enmarcado en un cerco perimetral de angular de aluminio de 40x40x3 mm. Las lamas de la rejilla encajan libremente en este bastidor, de modo que puedan levantarse fácilmente para el mantenimiento y limpieza periódicos.</t>
  </si>
  <si>
    <t>Ascensor</t>
  </si>
  <si>
    <t>Acceso Parquing - Vestuarios</t>
  </si>
  <si>
    <t>Acceso Parquing - Oficinas</t>
  </si>
  <si>
    <t>Entrada</t>
  </si>
  <si>
    <t>Total 35.05.50.05</t>
  </si>
  <si>
    <t>Total 35.05.50</t>
  </si>
  <si>
    <t>35.05.30</t>
  </si>
  <si>
    <t>PAVIMENTOS DE RESINAS</t>
  </si>
  <si>
    <t>RSI200</t>
  </si>
  <si>
    <t>Revestimiento de pavimento industrial, sistema Weber Industryfloor "WEBER".</t>
  </si>
  <si>
    <t>Revestimiento de pavimento industrial, realizado sobre superficie soporte de hormigón, con el sistema Weber Industryfloor Planimetric "WEBER", apto para aparcamientos, en interiores, mediante la aplicación sucesiva de: imprimación reguladora de la absorción, Weberprim TP05 "WEBER"; capa base de 10 mm de espesor con mortero autonivelante de cemento Weberfloor For "WEBER", CT - C30 - F7 - RWA10 según UNE-EN 13813, color gris, aplicado manualmente; y capa de sellado con revestimiento sintético impermeabilizante a base de resinas epoxi, Weberfloor PX Total, "WEBER", color a elegir de la carta RAL, aplicada en dos manos, previa imprimación con Weberfloor PX Primer "WEBER".
Criterio de valoración económica: El precio no incluye la superficie soporte ni la ejecución y el sellado de las juntas.
Incluye: Limpieza de la superficie soporte. Replanteo de las juntas y paños de trabajo. Aplicación de la imprimación. Aplicación de la capa base. Aplicación de la capa de sellado. Limpieza final del pavimento.
Criterio de medición de proyecto: Superficie medida en proyección horizontal, según documentación gráfica de Proyecto.
Criterio de medición de obra: Se medirá, en proyección horizontal, la superficie realmente ejecutada según especificaciones de Proyecto.</t>
  </si>
  <si>
    <t>Parquing</t>
  </si>
  <si>
    <t>Total RSI200</t>
  </si>
  <si>
    <t>Total 35.05.30</t>
  </si>
  <si>
    <t>35.05.60</t>
  </si>
  <si>
    <t>VARIOS</t>
  </si>
  <si>
    <t>35.05.30.95</t>
  </si>
  <si>
    <t>S. Y C. BARRERA DE PROTECCIÓN FRENTE AL RADÓN</t>
  </si>
  <si>
    <t>Barrera de protección frente al radón bajo solera de hormigón, en terreno con nivel de referencia de exposición al radón superior a 300 Bq/m³, con lámina de polietileno de baja densidad (LDPE), malla de refuerzo de fibra de poliéster y armadura de polietileno de alta densidad (PEAD/HDPE), de 0,4 mm de espesor, (marca RADIANSA o equivalente), y coeficiente de difusión frente al gas radón 6x10-12 m²/s, no adherida, colocada con solapes, con cintas adhesivas de unión entre solapes y en zócalos perimetrales, siguiendo la guia de instalación del fabricante de la lámina. 
Se deberá colocar por encima y por debajo de la lámina anti-radón una capa de geotextil de polipropileno anti-punzonamiento similar o tipo GEOFIM PP 125-15, para proteger el contacto inferior con las zahorras compactadas y el contacto superior con los camiones de vertido de hormigón. Antes de la instalación de esta lámina deberá entregarse a la dirección facultativa el cálculo del dimensionamiento de la lámina por parte del fabricante, cumpliendo con el Código Técnico.
Nota: colocando esta lámina de protección frente al radón no será necesario colocar la lámina de polietileno Galga-400 estandar.</t>
  </si>
  <si>
    <t>Total 35.05.30.95</t>
  </si>
  <si>
    <t>Total 35.05.60</t>
  </si>
  <si>
    <t>Total 35.05</t>
  </si>
  <si>
    <t>Total 35</t>
  </si>
  <si>
    <t>40</t>
  </si>
  <si>
    <t>CERRAMIENTOS Y DIVISORIAS</t>
  </si>
  <si>
    <t>40.00</t>
  </si>
  <si>
    <t>CERRAMIENTOS CERÁMICOS</t>
  </si>
  <si>
    <t>40.00.00</t>
  </si>
  <si>
    <t>PARED DE FÁBRICA DE LADRILLO PERFORADO "GERO" 28x13x9cm, PARA REVESTIR, E=13cm</t>
  </si>
  <si>
    <t>Formación de pared de cerramiento de espesor 13 cm, de ladrillo perforado fono acústico, HD, de 28x13x9cm, para revestir, categoría I, según la norma UNE-EN 771-1, tomado con mortero para albañilería industrializado M 5 (5 N/mm2 ) de designación (G) según norma UNE-EN 998-2. Se incluye p.p. de formación de dinteles, replanteo, nivelación y aplomado, p.p. de enjarjes, mermas, roturas, humedecido de las piezas, rejuntado, limpieza y medios auxiliares y de elevación, así como la limpieza de restos y gestión de residuos generados.</t>
  </si>
  <si>
    <t>Cerramiento ventanas</t>
  </si>
  <si>
    <t>Ventanas</t>
  </si>
  <si>
    <t>Total 40.00.00</t>
  </si>
  <si>
    <t>Total 40.00</t>
  </si>
  <si>
    <t>40.05</t>
  </si>
  <si>
    <t>CERRAMIENTOS DE PLACA DE YESO LAMINADO</t>
  </si>
  <si>
    <t>40.05.00</t>
  </si>
  <si>
    <t>TRASDOSADO VERTICAL PLACA YESO LAMINADO</t>
  </si>
  <si>
    <t>40.05.00.00</t>
  </si>
  <si>
    <t>TRASDOSADO VERTICAL PLACA YESO LAMINADO ESTÁNDAR</t>
  </si>
  <si>
    <t>40.05.00.00.20</t>
  </si>
  <si>
    <t>TRASDOSADO AUTOPORTANTE PYL ESTANDAR 15(A)+70 / 400 +AISLAMIENTO. Hmax= 3,5m</t>
  </si>
  <si>
    <t>Suministro y colocación de trasdosado autoportante libre "KNAUF" (15+70)/400 (70) (1 estandar A), con canal y montantes, sobre banda acústica autoadhesiva desolidarizante de espuma de poliuretano de celdas cerradas, de 3,2 mm de espesor y 50 mm de anchura, resistencia térmica 0,10 m²K/W, conductividad térmica 0,032 W/(mK); formado por una estructura de perfiles de chapa de acero galvanizada en forma de "U" de 70 mm, con montantes verticales separados 400mm entre ellos y encajados y posteriormente fijados mecanicamente con tornillos en su parte superior e inferior a las canales horizontales, a cuyo lado interno, dependiendo de la altura a cubrir, será necesario arriostrar al muro soporte los perfiles verticales por medio de piezas de nivelación polivalentes y uniendo sus alas con tornillos en ambas alas del perfil vertical, dejando entre la estructura y el muro un espacio de mínimo 10mm. Incluye suministro y colocación de aislamiento interior de lana mineral de 45mm de espesor y conductividad térmica &lt;=0.036W/m.K. En el lado externo de esta estructura se atornilla una placa de yeso laminado estandar (A) de 15mm de espesor, dando un ancho total mínimo de trasdosado terminado de 85 mm. Altura máxima de trasdosado 3,50 m. Parte proporcional de tornillería, refuerzos necesarios para soporte de mobiliario/sanitarios, etc., juntas estancas/acústicas de su perímetro, cintas y pasta de juntas, piezas de arriostramiento, anclajes mecánicos, etc. totalmente terminado. Montaje según norma UNE 102043 y requisitos del CTE-DB HR. Incluye tratamiento y encintado de juntas, resolución de encuentros y puntos singulares, y medios de elevación, así como la limpieza de restos y gestión de residuos generados.</t>
  </si>
  <si>
    <t>Perimetro</t>
  </si>
  <si>
    <t>Perimetro nave</t>
  </si>
  <si>
    <t>Total 40.05.00.00.20</t>
  </si>
  <si>
    <t>40.05.00.00.25</t>
  </si>
  <si>
    <t>TRASDOSADO AUTOPORTANTE PYL ESTANDAR 2x15(A)+70 / 400 +AISLAMIENTO. Hmax= 8m</t>
  </si>
  <si>
    <t>Suministro y colocación de trasdosado autoportante libre "KNAUF" (15+15+70)/400 (70) (1 estandar A), con canal y montantes, sobre banda acústica autoadhesiva desolidarizante de espuma de poliuretano de celdas cerradas, de 3,2 mm de espesor y 50 mm de anchura, resistencia térmica 0,10 m²K/W, conductividad térmica 0,032 W/(mK); formado por una estructura de perfiles de chapa de acero galvanizada en forma de "N" de 70 mm arriostrado a fachada, con montantes verticales separados 400mm entre ellos y encajados y posteriormente fijados mecanicamente con tornillos en su parte superior e inferior a las canales horizontales, a cuyo lado interno, dependiendo de la altura a cubrir, será necesario arriostrar al muro soporte los perfiles verticales por medio de piezas de nivelación polivalentes y uniendo sus alas con tornillos en ambas alas del perfil vertical, dejando entre la estructura y el muro un espacio de mínimo 10mm. Incluye suministro y colocación de aislamiento interior de lana mineral de 50mm de espesor y conductividad térmica &lt;=0.031W/m.K. En el lado externo de esta estructura se atornilla una placa de yeso laminado estandar (A) de 15mm de espesor, dando un ancho total mínimo de trasdosado terminado de 85 mm. Altura máxima de trasdosado 7,70 m. Parte proporcional de tornillería, refuerzos necesarios para soporte de mobiliario/sanitarios, etc., juntas estancas/acústicas de su perímetro, cintas y pasta de juntas, piezas de arriostramiento, anclajes mecánicos, etc. totalmente terminado. Montaje según norma UNE 102043 y requisitos del CTE-DB HR. Incluye tratamiento y encintado de juntas, resolución de encuentros y puntos singulares, y medios de elevación, así como la limpieza de restos y gestión de residuos generados.</t>
  </si>
  <si>
    <t>Perimetro nave cubierta inclinada lateral</t>
  </si>
  <si>
    <t>Perimetro nave cubierta inclinada Fachadas princiaples</t>
  </si>
  <si>
    <t>Total 40.05.00.00.25</t>
  </si>
  <si>
    <t>Total 40.05.00.00</t>
  </si>
  <si>
    <t>40.05.00.05</t>
  </si>
  <si>
    <t>TRASDOSADO VERTICAL PLACA YESO LAMINADO HIDRÓFUGO</t>
  </si>
  <si>
    <t>40.05.00.05.00</t>
  </si>
  <si>
    <t>TRASDOSADO AUTOPORTANTE PYL HIDRÓFUGO 15(H1)+48 / 400 +AISLAMIENTO. Hmax= 2,8m</t>
  </si>
  <si>
    <t>Suministro y colocación de trasdosado Hidrófugo autoportante libre "KNAUF" (15+48)/400 (48) (1 Hidrófuga H1) con canal y montantes, sobre banda acústica autoadhesiva desolidarizante de espuma de poliuretano de celdas cerradas, de 3,2 mm de espesor y 50 mm de anchura, resistencia térmica 0,10 m²K/W, conductividad térmica 0,032 W/(mK); formado por una estructura de perfiles de chapa de acero galvanizada en forma de "U" de 48 mm, con montantes verticales separados 400mm entre ellos y encajados y posteriormente fijados mecanicamente con tornillos en su parte superior e inferior a las canales horizontales, a cuyo lado interno, dependiendo de la altura a cubrir, será necesario arriostrar al muro soporte los perfiles verticales por medio de piezas de nivelación polivalentes y uniendo sus alas con tornillos en ambas alas del perfil vertical, dejando entre la estructura y el muro un espacio de mínimo 10mm. Incluye suministro y colocación de aislamiento interior de lana mineral de 45mm de espesor y conductividad térmica &lt;=0.036W/m.K. En el lado externo de esta estructura se atornilla una placa de yeso laminado Hidrófugo (H1) de 15mm de espesor, dando un ancho total mínimo de trasdosado terminado de 63 mm. Altura máxima de trasdosado 2,80 m. Parte proporcional de tornillería, refuerzos necesarios con estructura o madera para soporte de mobiliario/sanitarios, etc., juntas estancas /acústicas de su perímetro, cintas y pasta de juntas, piezas de arriostramiento, anclajes mecánicos, etc. totalmente terminado. Montaje según norma UNE 102043 y requisitos del CTE-DB HR. Incluye tratamiento y encintado de juntas, resolución de encuentros y puntos singulares, y medios de elevación, así como la limpieza de restos y gestión de residuos generados.</t>
  </si>
  <si>
    <t>BañosOficinas</t>
  </si>
  <si>
    <t>Total 40.05.00.05.00</t>
  </si>
  <si>
    <t>Total 40.05.00.05</t>
  </si>
  <si>
    <t>Total 40.05.00</t>
  </si>
  <si>
    <t>40.05.05</t>
  </si>
  <si>
    <t>TABIQUE PLACA YESO LAMINADO</t>
  </si>
  <si>
    <t>40.05.05.00</t>
  </si>
  <si>
    <t>TABIQUE CARTÓN YESO ESTANDAR</t>
  </si>
  <si>
    <t>40.05.05.00.00</t>
  </si>
  <si>
    <t>TABIQUE PYL 15(A)+48+15(A) / 400 +AISLAMIENTO. Hmax= 2,80m</t>
  </si>
  <si>
    <t>Formación de tabique de placas de yeso laminado "KNAUF" (15+48+15)/400 (48) (2 estandar A) con 1 placa de yeso laminado estandar (A) de 15 mm de espesor a cada lado de una estructura simple de acero galvanizado de canales horizontales sobre banda acústica autoadhesiva desolidarizante de espuma de poliuretano de celdas cerradas, de 3,2 mm de espesor y 50 mm de anchura, resistencia térmica 0,10 m²K/W, conductividad térmica 0,032 W/(mK); con montantes verticales de 48 mm en diposición normal "N", separados entre ejes 400 mm; con aislamiento en alma interior de lana mineral de 45 mm de espesor y conductividad térmica &lt;=0.036W/m.K; resultando un ancho total de tabique terminado de 78 mm. Hasta 2,80 m de altura de tabique. Incluye p.p. de materiales, tornillería, pastas, tratamiento y encintado de juntas, juntas estancas/acústicas de su perímetro, así como anclajes y la resolución de encuentros y puntos singulares. Incluye las sujeciones y arriostramientos necesarios a forjado o cubierta superior y medios de elevación, así como la limpieza de restos y gestión de residuos generados.</t>
  </si>
  <si>
    <t>Total 40.05.05.00.00</t>
  </si>
  <si>
    <t>40.05.05.00.05</t>
  </si>
  <si>
    <t>TABIQUE PYL 15(A)+70+15(A) / 400 +AISLAMIENTO. Hmax= 3,55m</t>
  </si>
  <si>
    <t>Formación de tabique de placas de yeso laminado "KNAUF" (15+70+15)/400 (70) (2 estandar A) con 1 placa de yeso laminado estandar (A) de 15 mm de espesor a cada lado de una estructura simple de acero galvanizado de canales horizontales sobre banda acústica autoadhesiva desolidarizante de espuma de poliuretano de celdas cerradas, de 3,2 mm de espesor y 50 mm de anchura, resistencia térmica 0,10 m²K/W, conductividad térmica 0,032 W/(mK); con montantes verticales de 70 mm en diposición normal "N", separados entre ejes 400 mm; con aislamiento en alma interior de lana mineral de 50 mm de espesor y conductividad térmica &lt;=0.036W/m.K; resultando un ancho total de tabique terminado de 100 mm. Hasta 3,55 m de altura de tabique. Incluye p.p. de materiales, tornillería, pastas, tratamiento y encintado de juntas, juntas estancas /acústicas de su perímetro, así como anclajes y la resolución de encuentros y puntos singulares. Incluye las sujeciones y arriostramientos necesarios a forjado o cubierta superior y medios de elevación, así como la limpieza de restos y gestión de residuos generados.</t>
  </si>
  <si>
    <t>Recepcion + Almacen</t>
  </si>
  <si>
    <t>Salas</t>
  </si>
  <si>
    <t>Total 40.05.05.00.05</t>
  </si>
  <si>
    <t>Total 40.05.05.00</t>
  </si>
  <si>
    <t>40.05.05.05</t>
  </si>
  <si>
    <t>TABIQUE CARTÓN YESO HIDRÓFUGO</t>
  </si>
  <si>
    <t>40.05.05.05.00</t>
  </si>
  <si>
    <t>TABIQUE PYL HIDRÓFUGO 15(H1)+48+15(H1) / 400 +AISLAMIENTO. Hmax= 2,80m</t>
  </si>
  <si>
    <t>Formación de tabique Hidrófugo de placas de yeso laminado "KNAUF" (15+48+15)/400 (48) (2 hidrófugas H1) con 1 placa de yeso laminado hidrófuga (H1) de 15 mm de espesor a cada lado de una estructura simple de acero galvanizado de canales horizontales sobre banda acústica autoadhesiva desolidarizante de espuma de poliuretano de celdas cerradas, de 3,2 mm de espesor y 50 mm de anchura, resistencia térmica 0,10 m²K/W, conductividad térmica 0,032 W/(mK); con montantes verticales de 48 mm en diposición normal "N", separados entre ejes 400 mm; con aislamiento en alma interior de lana mineral de 45 mm de espesor y conductividad térmica &lt;=0.036W/m.K; resultando un ancho total de tabique terminado de 78 mm. Hasta 2,80 m de altura de tabique. Incluye p.p. de materiales, tornillería, pastas, tratamiento y encintado de juntas, juntas estancas /acústicas de su perímetro, así como anclajes y la resolución de encuentros y puntos singulares. Incluye las sujeciones y arriostramientos necesarios a forjado o cubierta superior y medios de elevación. Incluye refuerzos con estructura o tacos de madera para soportación de sanitario mural, barras de minusválidos y encimeras, así como la limpieza de restos y gestión de residuos generados.</t>
  </si>
  <si>
    <t>Separacion duchas</t>
  </si>
  <si>
    <t>Baños + ascensor</t>
  </si>
  <si>
    <t>WC Oficinas</t>
  </si>
  <si>
    <t>Total 40.05.05.05.00</t>
  </si>
  <si>
    <t>40.05.05.05.10</t>
  </si>
  <si>
    <t>TABIQUE PYL HIDRÓFUGO 15(H1)+300+15(H1) / 400 +AISLAMIENTO.</t>
  </si>
  <si>
    <t>Formación de tabique Hidrófugo de placas de yeso laminado "KNAUF" (15+300+15)/330 (300) (2 hidrófugas H1) con 1 placa de yeso laminado hidrófuga (H1) de 15 mm de espesor a cada lado de una estructura simple de acero galvanizado de canales horizontales sobre banda acústica autoadhesiva desolidarizante de espuma de poliuretano de celdas cerradas, de 3,2 mm de espesor y 50 mm de anchura, resistencia térmica 0,10 m²K/W, conductividad térmica 0,032 W/(mK); con dos montantes verticales de 48 mm en diposición normal "N", separados entre ejes 400 mm; con aislamiento en alma interior de lana mineral de 50 mm de espesor y conductividad térmica &lt;=0.036W/m.K; resultando un ancho total de tabique terminado de 120 mm. Hasta 4,15 m de altura de tabique. Incluye p.p. de materiales, tornillería, pastas, tratamiento y encintado de juntas, juntas estancas /acústicas de su perímetro, así como anclajes y la resolución de encuentros y puntos singulares. Incluye las sujeciones y arriostramientos necesarios a forjado o cubierta superior y medios de elevación. Incluye refuerzos con estructura o tacos de madera para soportación de sanitario mural, barras de minusválidos y encimeras, así como la limpieza de restos y gestión de residuos generados.</t>
  </si>
  <si>
    <t>Baños oficinas</t>
  </si>
  <si>
    <t>Total 40.05.05.05.10</t>
  </si>
  <si>
    <t>Total 40.05.05.05</t>
  </si>
  <si>
    <t>Total 40.05.05</t>
  </si>
  <si>
    <t>Total 40.05</t>
  </si>
  <si>
    <t>40.10</t>
  </si>
  <si>
    <t>CERRAMIENTOS DE BLOQUE</t>
  </si>
  <si>
    <t>40.10.00</t>
  </si>
  <si>
    <t>MURO DE BLOQUE GRIS, VISTO 40x20x20cm. H&lt;=3m</t>
  </si>
  <si>
    <t>Fábrica de bloque hueco de hormigón gris visto, de 40x20x20 cm., rejuntado, p.p. de formación de encuentros, piezas especiales, roturas, replanteo, nivelación, aplomado, limpieza y medios auxiliares y de elevación, así como la limpieza de restos y gestión de residuos generados. NOTA: Altura &lt;= 3 m.</t>
  </si>
  <si>
    <t>Vestidores</t>
  </si>
  <si>
    <t>escalera oficinas</t>
  </si>
  <si>
    <t>Sala instalaciones</t>
  </si>
  <si>
    <t>Escaleras oficinas</t>
  </si>
  <si>
    <t>Possing room</t>
  </si>
  <si>
    <t>Total 40.10.00</t>
  </si>
  <si>
    <t>40.10.05</t>
  </si>
  <si>
    <t>MURO DE BLOQUE GRIS ARMADO Y MACIZADO, VISTO 40x20x20cm. H&gt;3m</t>
  </si>
  <si>
    <t>Fábrica de bloque hueco de hormigón gris armado con los huecos totalmente hormigonados de 40x20x20 cm. visto, armadura vertical formada por 5 redondos de acero B 500 S, de D=12mm por metro y armadura horizontal de 2 redondos de D=8mm cada metro de altura de bloques, relleno con hormigón, vertido, vibrado, rejuntado, p.p. de formación de dinteles, zunchos, jambas, ejecución de encuentros, piezas especiales, roturas, replanteo, nivelación, aplomado, limpieza y medios auxiliares y de elevación, así como la limpieza de restos y gestión de residuos generados. NOTA: Altura &gt; 3 m.</t>
  </si>
  <si>
    <t>Escalera recepcion</t>
  </si>
  <si>
    <t>Escalera Vestuarios</t>
  </si>
  <si>
    <t>Total 40.10.05</t>
  </si>
  <si>
    <t>Total 40.10</t>
  </si>
  <si>
    <t>40.20</t>
  </si>
  <si>
    <t>CERRAMIENTOS DE VIDRIO</t>
  </si>
  <si>
    <t>40.20.05</t>
  </si>
  <si>
    <t>S. Y C. DE MAMPARA DE VIDRIO ALUINTER. H=2,50m</t>
  </si>
  <si>
    <t>Suministro y montaje de mampara de vidrio ALUINTER ó similar, con perfilería de aluminio extrusionado acanalado con juntas de goma de estanqueidad, con perfilería exterior vista de aluminio lacado color RAL estándar, con doble vidrio transparente de 6 mm. de espesor y cámara de aire. H= 2,50m. Incluye los accesorios necesarios para su correcta instalación.</t>
  </si>
  <si>
    <t>Total 40.20.05</t>
  </si>
  <si>
    <t>Total 40.20</t>
  </si>
  <si>
    <t>40.45</t>
  </si>
  <si>
    <t>VARIOS Y PREMARCOS</t>
  </si>
  <si>
    <t>SVC010</t>
  </si>
  <si>
    <t>Cabina de tablero fenólico HPL.</t>
  </si>
  <si>
    <t>Cabina para vestuario, de 900x1400 mm y 2000 mm de altura, de tablero fenólico HPL, de 13 mm de espesor, color a elegir; compuesta de: puerta de 600x2000 mm; estructura soporte de aluminio anodizado, formada por perfil guía horizontal de sección circular de 25 mm de diámetro, rosetas, pinzas de sujeción de los tableros y perfiles en U de 20x15 mm para fijación a la pared y herrajes de acero inoxidable AISI 316L, formados por bisagras con muelle, tirador con condena e indicador exterior de libre y ocupado, y pies regulables en altura hasta 150 mm.
Incluye: Replanteo. Colocación de los herrajes de colgar. Colocación de la hoja. Colocación de los herrajes de cierre y accesorios. Nivelación y ajuste final.
Criterio de medición de proyecto: Número de unidades previstas, según documentación gráfica de Proyecto.
Criterio de medición de obra: Se medirá el número de unidades realmente colocadas según especificaciones de Proyecto.</t>
  </si>
  <si>
    <t>Baños</t>
  </si>
  <si>
    <t>Total SVC010</t>
  </si>
  <si>
    <t>40.45.00</t>
  </si>
  <si>
    <t>RECIBIDO DE PREMARCO DE MADERA AL TABIQUE</t>
  </si>
  <si>
    <t>Suministro, colocación y fijación de precerco de madera de pino, simultáneas a la ejecución del tabique y sin el pavimento colocado, mediante recibido al paramento de fábrica de las patillas de anclaje con pasta de yeso B1, para fijar posteriormente, sobre él, el marco de la carpintería exterior de hasta 2 m² de superficie. Incluso p/p de replanteo, nivelación y aplomado. Incluye medios de elevación, así como la limpieza de restos y gestión de residuos generados.</t>
  </si>
  <si>
    <t>Total 40.45.00</t>
  </si>
  <si>
    <t>Total 40.45</t>
  </si>
  <si>
    <t>Total 40</t>
  </si>
  <si>
    <t>45</t>
  </si>
  <si>
    <t>REVESTIMIENTOS Y PINTURAS</t>
  </si>
  <si>
    <t>45.25</t>
  </si>
  <si>
    <t>REVESTIMIENTOS</t>
  </si>
  <si>
    <t>MSDPAN_BL</t>
  </si>
  <si>
    <t>MSD REALISTIC WALL tipo ladrillo coba blanco</t>
  </si>
  <si>
    <t>Suministro de panel de resina de poliester y fibra de vidrio de 1,31m x 3,28m, MSD REALISTIC WALL color LADRILLO BLANCO, con una superficie panel de 4,30 m2, resistente a impactos y productos químicos. Clase de reaccíon al fuego Bs2,d0 /(firepool). Apto para instalacíon en estancias húmedas. Pâra uso interior o exteiror. Garantia del material de 10 años. 
Incluye: Replanteo y trazado de huellas, tabicas y zanquines. Corte de las piezas y formación de encajes en esquinas y rincones. 
Criterio de medición de proyecto: Número de unidades previstas, según documentación gráfica de Proyecto.
Criterio de medición de obra: Se medirá el número de unidades realmente ejecutadas según especificaciones de Proyecto.</t>
  </si>
  <si>
    <t>zona cardio</t>
  </si>
  <si>
    <t>Salas Actividades</t>
  </si>
  <si>
    <t>Total MSDPAN_BL</t>
  </si>
  <si>
    <t>MSDPAN_RED</t>
  </si>
  <si>
    <t>MSD REALISTIC WALL tipo ladrillo rojo oscuro</t>
  </si>
  <si>
    <t>Suministro de panel de resina de poliester y fibra de vidrio de 1,31m x 3,28m, MSD REALISTIC WALL color LADRILLO OSCURO, con una superficie panel de 4,30 m2, resistente a impactos y productos químicos. Clase de reaccíon al fuego Bs2,d0 /(firepool). Apto para instalacíon en estancias húmedas. Pâra uso interior o exteiror. Garantia del material de 10 años. 
Incluye: Replanteo y trazado de huellas, tabicas y zanquines. Corte de las piezas y formación de encajes en esquinas y rincones. 
Criterio de medición de proyecto: Número de unidades previstas, según documentación gráfica de Proyecto.
Criterio de medición de obra: Se medirá el número de unidades realmente ejecutadas según especificaciones de Proyecto.</t>
  </si>
  <si>
    <t>Vestidor</t>
  </si>
  <si>
    <t>Zona maquinaria + recepcion</t>
  </si>
  <si>
    <t>Hyrox</t>
  </si>
  <si>
    <t>Total MSDPAN_RED</t>
  </si>
  <si>
    <t>WOODPAN60X60</t>
  </si>
  <si>
    <t>Panel madera decorativo de pino 60x60</t>
  </si>
  <si>
    <t>Suministro y colocacíon de tablas de pino multiplex. Dimensiones del panel: 60x60cm, con junta 10mm, negro, espesor del material: 19 mm. 
Calidad de la superficie: II/III
Superficie: aceitada
Fijación de los paneles: Los paneles se fijan con adhesivo, p. Adhesivo de construcción PUR.
Incluye: Replanteo y trazado de huellas, tabicas y zanquines. Corte de las piezas y formación de encajes en esquinas y rincones. 
Criterio de medición de proyecto: Número de unidades previstas, según documentación gráfica de Proyecto.
Criterio de medición de obra: Se medirá el número de unidades realmente ejecutadas según especificaciones de Proyecto</t>
  </si>
  <si>
    <t>Total WOODPAN60X60</t>
  </si>
  <si>
    <t>PAN_GG</t>
  </si>
  <si>
    <t>Colocación cartel/panel corporativo/decorativo Gold Gym</t>
  </si>
  <si>
    <t>Colocación panel corporativo decorativo Gold Gym. Suministro a cargo de cliente. Incluye accesorios necesarios para su colocacíon según planos.</t>
  </si>
  <si>
    <t>Decoración</t>
  </si>
  <si>
    <t>Total PAN_GG</t>
  </si>
  <si>
    <t>RAC010_GARDENA</t>
  </si>
  <si>
    <t>Revestimiento interior con piezas de gres porcelánico esmaltado. Colocación en capa fina.</t>
  </si>
  <si>
    <t>Revestimiento interior de piezas de gres porcelánico técnico, Similar "Casania" de 60x120x9 mm, gama alta; carga de rotura &gt;3000 N; resistencia a la flexión &gt;45 N/mm². SOPORTE: de mortero de cemento. COLOCACIÓN: en capa fina y mediante encolado simple con adhesivo cementoso mejorado. REJUNTADO: con resina EPOXI, sin absorción de agua y resistencia elevada a la abrasión tipo CG 2 W A, color blanco, en juntas de 2 mm de espesor.
Incluye: Limpieza y comprobación de la superficie soporte. Replanteo de los niveles de acabado. Replanteo de la disposición de las piezas y juntas de movimiento. Aplicación del adhesivo. Colocación de las crucetas. Colocación de las piezas a punta de paleta. Formación de juntas de partición, perimetrales y estructurales. Rejuntado. Eliminación y limpieza del material sobrante. Limpieza final del pavimento.
Criterio de medición de proyecto: Superficie útil, medida según documentación gráfica de Proyecto. No se ha incrementado la medición por roturas y recortes, ya que en la descomposición se ha considerado un 5% más de piezas.
Criterio de medición de obra: Se medirá la superficie realmente ejecutada según especificaciones de Proyecto.</t>
  </si>
  <si>
    <t>Total RAC010_GARDENA</t>
  </si>
  <si>
    <t>RIP030</t>
  </si>
  <si>
    <t>Pintura plástica sobre paramento interior de yeso o escayola.</t>
  </si>
  <si>
    <t>Aplicación manual de dos manos de pintura plástica, acabado mate, textura lisa, diluidas con un 15% de agua o sin diluir, (rendimiento: 0,1 l/m² cada mano); previa aplicación de una mano de imprimación acrílica reguladora de la absorción, sobre paramento interior de yeso o escayola, vertical, de más de 3 m de altura.
Criterio de valoración económica: El precio incluye la protección de los elementos del entorno que puedan verse afectados durante los trabajos y la resolución de puntos singulares.
Incluye: Preparación del soporte. Aplicación de una mano de fondo. Aplicación de dos manos de acabado.
Criterio de medición de proyecto: Superficie medida según documentación gráfica de Proyecto, con el mismo criterio que el soporte base.
Criterio de medición de obra: Se medirá la superficie realmente ejecutada según especificaciones de Proyecto, con el mismo criterio que el soporte base.</t>
  </si>
  <si>
    <t>Total RIP030</t>
  </si>
  <si>
    <t>RIP020</t>
  </si>
  <si>
    <t>Pintura plástica sobre paramento interior de hormigón.</t>
  </si>
  <si>
    <t>Aplicación manual de dos manos de pintura plástica, acabado mate negro, textura lisa, diluidas con un 15% de agua o sin diluir, (rendimiento: 0,1 l/m² cada mano); previa aplicación de una mano de imprimación acrílica reguladora de la absorción, sobre paramento interior de hormigón, horizontal, a más de 3 m de altura.
Criterio de valoración económica: El precio incluye la protección de los elementos del entorno que puedan verse afectados durante los trabajos y la resolución de puntos singulares.
Incluye: Preparación del soporte. Aplicación de una mano de fondo. Aplicación de dos manos de acabado.
Criterio de medición de proyecto: Superficie medida según documentación gráfica de Proyecto, con el mismo criterio que el soporte base.
Criterio de medición de obra: Se medirá la superficie realmente ejecutada según especificaciones de Proyecto, con el mismo criterio que el soporte base.</t>
  </si>
  <si>
    <t>Parquing señalización</t>
  </si>
  <si>
    <t>Total RIP020</t>
  </si>
  <si>
    <t>RPE010</t>
  </si>
  <si>
    <t>Enfoscado de cemento sobre paramento exterior</t>
  </si>
  <si>
    <t>Enfoscado de cemento, a buena vista, aplicado sobre un paramento vertical exterior, acabado superficial rugoso, con mortero de cemento, tipo GP CSIII W1, armado y reforzado con malla antiálcalis.</t>
  </si>
  <si>
    <t>Tapiado ventanas exteriores</t>
  </si>
  <si>
    <t>Total RPE010</t>
  </si>
  <si>
    <t>Total 45.25</t>
  </si>
  <si>
    <t>42.30</t>
  </si>
  <si>
    <t>TECHOS</t>
  </si>
  <si>
    <t>RTF005</t>
  </si>
  <si>
    <t>Falso techo registrable de paneles de lana de roca.</t>
  </si>
  <si>
    <t>Falso techo registrable suspendido, situado a una altura mayor o igual a 4 m, constituido por: ESTRUCTURA: perfilería vista T 24, con suela de 24 mm de anchura, de acero galvanizado, color negro RAL 9005, comprendiendo perfiles primarios y secundarios, suspendidos del forjado o elemento soporte con varillas y cuelgues; PANELES: paneles acústicos autoportantes de lana de roca, compuestos por módulos de 600x600x15 mm, acabado liso color negro RAL 9005 con canto recto. Incluso perfiles angulares, fijaciones para el anclaje de los perfiles y accesorios de montaje.
Incluye: Replanteo de los ejes de la trama modular. Nivelación y fijación de los perfiles perimetrales. Replanteo de los perfiles primarios de la trama. Señalización de los puntos de anclaje al forjado. Nivelación y suspensión de los perfiles primarios y secundarios de la trama. Corte de los paneles. Colocación de los paneles. Resolución de encuentros y puntos singulares.
Criterio de medición de proyecto: Superficie medida entre paramentos, según documentación gráfica de Proyecto, sin descontar huecos para instalaciones.
Criterio de medición de obra: Se medirá la superficie realmente ejecutada según especificaciones de Proyecto, sin descontar huecos para instalaciones.</t>
  </si>
  <si>
    <t>Planta 1</t>
  </si>
  <si>
    <t>Planta Hyrox</t>
  </si>
  <si>
    <t>Total RTF005</t>
  </si>
  <si>
    <t>Parking</t>
  </si>
  <si>
    <t>Parking ofcinas</t>
  </si>
  <si>
    <t>50.05.00</t>
  </si>
  <si>
    <t>S. y C. FALSO TECHO REGISTRABLE ACÚSTICO (alfa=1) DE PYL 600x600x9,5mm. PERFIL VISTO. H&lt;3m</t>
  </si>
  <si>
    <t>Suministro y colocación de falso techo registrable suspendido, acústico (coeficiente absorción acústica: alfa=1), situado a una altura menor de 3 m, constituido por: ESTRUCTURA: perfilería VISTA, de acero galvanizado, color blanco, con suela de 24 mm de anchura, comprendiendo perfiles primarios y secundarios, suspendidos de forma regulable del forjado o elemento soporte con varillas y cuelgues (con sistema de suspensión "Gripple" para descuelgues superiores a 2 m); PLACAS: placas acústicas de yeso laminado, de 600x600x9,5 mm, con los bordes cuadrados. Incluso perfiles angulares, fijaciones para el anclaje de los perfiles y accesorios de montaje. Con distribución centrada de paneles para una disposición uniforme de las luminarias. Incluye los medios auxiliares y de elevación, así como la limpieza de restos y gestión de residuos generados.</t>
  </si>
  <si>
    <t>Almacen</t>
  </si>
  <si>
    <t>Escalera oficinas</t>
  </si>
  <si>
    <t>Total 50.05.00</t>
  </si>
  <si>
    <t>45.10.05.00</t>
  </si>
  <si>
    <t>PINTURA PLÁSTICA VERTIC. Y HORIZ. INT. SOBRE ENLUCIDO DE YESO O PLACAS DE YESO LAMINADO. H&lt;3m</t>
  </si>
  <si>
    <t>Aplicación manual de dos manos de pintura plástica color a elegir, acabado mate, textura lisa, la primera mano diluida con un 20% de agua y la siguiente sin diluir, (rendimiento: 0,1 l/m² cada mano); previa aplicación de una mano de imprimación a base de copolímeros acrílicos en suspensión acuosa, sobre paramento interior enlucido de yeso, proyectado, o placas de yeso laminado, vertical y/o horizontal, de hasta 3 m de altura. Incluso p/p de preparación del soporte mediante limpieza, reparación con masilla de imperfecciones y protección de los elementos del entorno que puedan verse afectados durante los trabajos. Se incluyen todos los elementos auxiliares y de elevación para la aplicación, así como la limpieza de restos y gestión de residuos generados.</t>
  </si>
  <si>
    <t>Total 45.10.05.00</t>
  </si>
  <si>
    <t>RYP006</t>
  </si>
  <si>
    <t>Preparación de superficie metálica, para repintar.</t>
  </si>
  <si>
    <t>Preparación de superficie metálica, con capas de pintura en buen estado, mediante limpieza de la superficie con alcohol, impregnando la pintura existente, eliminándola con espátula o lija una vez reblandecida, para proceder posteriormente a su repintado.
Incluye: Eliminación de la pintura existente. Limpieza de la superficie.
Criterio de medición de proyecto: Superficie medida según documentación gráfica de Proyecto.
Criterio de medición de obra: Se medirá la superficie realmente ejecutada según especificaciones de Proyecto.</t>
  </si>
  <si>
    <t>CERCHAS</t>
  </si>
  <si>
    <t>Total RYP006</t>
  </si>
  <si>
    <t>RNE010</t>
  </si>
  <si>
    <t>Esmalte sobre estructura de acero.</t>
  </si>
  <si>
    <t>Aplicación manual de dos manos de esmalte sintético de secado rápido, a base de resinas alquídicas, color NEGRO RAL 9005, acabado brillante, (rendimiento: 0,077 l/m² cada mano); previa aplicación de una mano de imprimación sintética antioxidante de secado rápido, a base de resinas alquídicas, color gris, acabado mate (rendimiento: 0,125 l/m²), sobre cercha de perfiles laminados de acero.
Incluye: Preparación y limpieza de la superficie soporte. Aplicación de una mano de imprimación. Aplicación de dos manos de acabado.
Criterio de medición de proyecto: Superficie medida según documentación gráfica de Proyecto.
Criterio de medición de obra: Se medirá la superficie realmente ejecutada según especificaciones de Proyecto.</t>
  </si>
  <si>
    <t>CERCHAS TIPO 01</t>
  </si>
  <si>
    <t>Mermas</t>
  </si>
  <si>
    <t>Total RNE010</t>
  </si>
  <si>
    <t>NAN020</t>
  </si>
  <si>
    <t>Aislamiento térmico por el exterior de cubiertas inclinadas, sobre soporte continuo de hormigón</t>
  </si>
  <si>
    <t>Aislamiento térmico por el exterior de cubiertas inclinadas, sobre soporte continuo de hormigón, formado por: espuma rígida de poliuretano con una densidad mínima de 35 kg/m³ y 50 mm de espesor medio mínimo, fabricada "in situ" y proyectada sobre el forjado de cubierta, recubierta posteriormente con una capa de regularización de mortero de cemento, industrial, M-5.</t>
  </si>
  <si>
    <t>Total NAN020</t>
  </si>
  <si>
    <t>Total 42.30</t>
  </si>
  <si>
    <t>42.35</t>
  </si>
  <si>
    <t>IGNIFUGADOS</t>
  </si>
  <si>
    <t>09.03.01</t>
  </si>
  <si>
    <t>m2</t>
  </si>
  <si>
    <t>Protección pasiva contra incendios de estructura metálica, con mortero proyectado</t>
  </si>
  <si>
    <t>Sistema de protección pasiva contra incendios de estructura metalica, protegida en sus 4 caras y con una resistencia al fuego de 90 minutos, mediante proyección neumática de mortero de lana de roca blanca, con un espesor medio de 20 mm, aplicado directamente sobre el soporte.</t>
  </si>
  <si>
    <t>Total 09.03.01</t>
  </si>
  <si>
    <t>Total 42.35</t>
  </si>
  <si>
    <t>42.40</t>
  </si>
  <si>
    <t>PARQUING</t>
  </si>
  <si>
    <t>ROO030</t>
  </si>
  <si>
    <t>Marcado de plazas de garaje.</t>
  </si>
  <si>
    <t>Aplicación manual de dos manos de pintura plástica, color blanco, acabado satinado, textura lisa, diluidas con un 10 a 15% de agua; para marcado de plazas de garaje, con líneas de 5 cm de anchura, continuas o discontinuas.
Incluye: Preparación de la superficie. Ejecución del marcado.
Criterio de medición de proyecto: Longitud medida según documentación gráfica de Proyecto.
Criterio de medición de obra: Se medirá la longitud realmente ejecutada según especificaciones de Proyecto.</t>
  </si>
  <si>
    <t>PARQUING (4.5x2.2)</t>
  </si>
  <si>
    <t>PARQUING (4x2.2)</t>
  </si>
  <si>
    <t>Total ROO030</t>
  </si>
  <si>
    <t>Total 42.40</t>
  </si>
  <si>
    <t>Total 45</t>
  </si>
  <si>
    <t>55</t>
  </si>
  <si>
    <t>CARPINTERÍA EXTERIOR</t>
  </si>
  <si>
    <t>55.10</t>
  </si>
  <si>
    <t>CARPINTERÍA DE ALUMINIO</t>
  </si>
  <si>
    <t>PRECIO M2 CONJUNTO MODULO VENTANA 282.34 €/M2
VENTANA LUZ  HUECO =234 €/M2
MODULO ENTRADA = 310 €/M2
PRECIO M2 CONJUNTO MODULO VENTANA CORREDERA 249.80 €/M2</t>
  </si>
  <si>
    <t>55.10.00</t>
  </si>
  <si>
    <t>S. y C. MÓDULO ALUMINIO-VIDRIO DE 2 VENT. OSCILOBATIENTES + 2 VENT. FIJAS.</t>
  </si>
  <si>
    <t>Suministro y colocación de módulo de carpintería de aluminio marca TECHNAL o equivalente, formado por 2 ventanas oscilobatientes y 2 ventanas fijas (de diferentes dimensiones según planos de proyecto), de dimensiones totales 4000mm de ancho y 1000mm de alto, con sistema de hoja oculta, impidiendo que desde el exterior se distinga entre las partes fijas y las hojas. Con marco de 70 mm de sección, poliamidas aislantes de 35 mm, con triple junta de estanquidad. Con rotura de puente térmico. La junta central es térmica multicelda y se incluyen espumas insertadas en el marco y en la hoja para incrementar el aislamiento térmico. Está realizada con perfiles de aluminio extruido de aleación 6060/6063 y estado T5, según norma de composición química EN 573-3 y características mecánicas EN 755-2. Aluminio lacado en color RAL estándar a elegir, según sello de calidad QUALICOAT con un espesor de la capa de pintura entre 60 y 120 micras. Perfiles sometidos, antes de su lacado, a un pretratamiento reforzado “SEA-SIDE” (calidad marina). Los cerramientos se fijarán directamente sobre panel de prefabricado de hormigón, dejando 10 mm en su perímetro para poder inyectar espuma aislante. La estanquidad perimetral queda garantizada por una banda de butilo-aluminio Illbruck y molduras de aluminio de remate y acabado, selladas con silicona de primera calidad marca Henkel. Sistema de de juntas interiores y exteriores de acristalamiento de EPDM.
Acristalamiento de control solar y baja emisividad, para repeler parte de la radiación y reducir la transmitancia térmica, con la siguiente composición:
Vidrio exterior: Guardian Sunguard Extra Clear Solar Silver de 6 mm, capa reflectante en cara 2, templado.
Cámara: de aire deshidratado, de 20 mm de espesor con silicona resistente a UVA.
Vidrio interior: Laminado de seguridad, incoloro, 4+4.1, con capa de baja emisividad ClimaGuard 1.0.
Transmitancia térmica U no superior a 1,4 W/(m2·K) y aislamiento acústico Rwa no inferior a 31 dB.
Se incluyen vierteaguas, jambas y dinteles en aluminio, y todos los remates perimetrales, tanto interiores como exteriores en toda la junta perimetral entre hueco de obra y aluminio. Se incluye la resolución de encuentros y puntos singulares. Incluye los medios auxiliares y de elevación, así como la limpieza de restos y gestión de residuos generados. Totalmente acabado según planos de proyecto.</t>
  </si>
  <si>
    <t>Total 55.10.00</t>
  </si>
  <si>
    <t>55.10.01</t>
  </si>
  <si>
    <t>S. y C. MÓDULO ALUMINIO-VIDRIO DE 2 VENT. OSCILOBATIENTES + 4 VENT. FIJAS.</t>
  </si>
  <si>
    <t>Suministro y colocación de módulo de carpintería de aluminio marca TECHNAL o equivalente, formado por 2 ventanas oscilobatientes y 4 ventanas fijas (de diferentes dimensiones según planos de proyecto), de dimensiones totales 6000mm de ancho y 1000mm de alto, con sistema de hoja oculta, impidiendo que desde el exterior se distinga entre las partes fijas y las hojas. Con marco de 70 mm de sección, poliamidas aislantes de 35 mm, con triple junta de estanquidad. Con rotura de puente térmico. La junta central es térmica multicelda y se incluyen espumas insertadas en el marco y en la hoja para incrementar el aislamiento térmico. Está realizada con perfiles de aluminio extruido de aleación 6060/6063 y estado T5, según norma de composición química EN 573-3 y características mecánicas EN 755-2. Aluminio lacado en color RAL estándar a elegir, según sello de calidad QUALICOAT con un espesor de la capa de pintura entre 60 y 120 micras. Perfiles sometidos, antes de su lacado, a un pretratamiento reforzado “SEA-SIDE” (calidad marina). Los cerramientos se fijarán directamente sobre panel de prefabricado de hormigón, dejando 10 mm en su perímetro para poder inyectar espuma aislante. La estanquidad perimetral queda garantizada por una banda de butilo-aluminio Illbruck y molduras de aluminio de remate y acabado, selladas con silicona de primera calidad marca Henkel. Sistema de de juntas interiores y exteriores de acristalamiento de EPDM.
Acristalamiento de control solar y baja emisividad, para repeler parte de la radiación y reducir la transmitancia térmica, con la siguiente composición:
Vidrio exterior: Guardian Sunguard Extra Clear Solar Silver de 6 mm, capa reflectante en cara 2, templado.
Cámara: de aire deshidratado, de 20 mm de espesor con silicona resistente a UVA.
Vidrio interior: Laminado de seguridad, incoloro, 4+4.1, con capa de baja emisividad ClimaGuard 1.0.
Transmitancia térmica U no superior a 1,4 W/(m2·K) y aislamiento acústico Rwa no inferior a 31 dB.
Se incluyen vierteaguas, jambas y dinteles en aluminio, y todos los remates perimetrales, tanto interiores como exteriores en toda la junta perimetral entre hueco de obra y aluminio. Se incluye la resolución de encuentros y puntos singulares. Incluye los medios auxiliares y de elevación, así como la limpieza de restos y gestión de residuos generados. Totalmente acabado según planos de proyecto.</t>
  </si>
  <si>
    <t>Total 55.10.01</t>
  </si>
  <si>
    <t>55.10.05</t>
  </si>
  <si>
    <t>S. y C. MÓDULO ALUMINIO-VIDRIO DE 2 VENT. OSCILOBATIENTES</t>
  </si>
  <si>
    <t>Suministro y colocación de módulo de carpintería de aluminio marca TECHNAL o equivalente, formado por 2 ventanas oscilobatientes (de diferentes dimensiones según planos de proyecto), de dimensiones totales 2000mm de ancho y 1000mm de alto, con sistema de hoja oculta, impidiendo que desde el exterior se distinga entre las partes fijas y las hojas. Con marco de 70 mm de sección, poliamidas aislantes de 35 mm, con triple junta de estanquidad. Con rotura de puente térmico. La junta central es térmica multicelda y se incluyen espumas insertadas en el marco y en la hoja para incrementar el aislamiento térmico. Está realizada con perfiles de aluminio extruido de aleación 6060/6063 y estado T5, según norma de composición química EN 573-3 y características mecánicas EN 755-2. Aluminio lacado en color RAL estándar a elegir, según sello de calidad QUALICOAT con un espesor de la capa de pintura entre 60 y 120 micras. Perfiles sometidos, antes de su lacado, a un pretratamiento reforzado “SEA-SIDE” (calidad marina). Los cerramientos se fijarán directamente sobre panel de prefabricado de hormigón, dejando 10 mm en su perímetro para poder inyectar espuma aislante. La estanquidad perimetral queda garantizada por una banda de butilo-aluminio Illbruck y molduras de aluminio de remate y acabado, selladas con silicona de primera calidad marca Henkel. Sistema de de juntas interiores y exteriores de acristalamiento de EPDM.
Acristalamiento de control solar y baja emisividad, para repeler parte de la radiación y reducir la transmitancia térmica, con la siguiente composición:
Vidrio exterior: Guardian Sunguard Extra Clear Solar Silver de 6 mm, capa reflectante en cara 2, templado.
Cámara: de aire deshidratado, de 20 mm de espesor con silicona resistente a UVA.
Vidrio interior: Laminado de seguridad, incoloro, 4+4.1, con capa de baja emisividad ClimaGuard 1.0.
Transmitancia térmica U no superior a 1,4 W/(m2·K) y aislamiento acústico Rwa no inferior a 31 dB.
Se incluyen vierteaguas, jambas y dinteles en aluminio, y todos los remates perimetrales, tanto interiores como exteriores en toda la junta perimetral entre hueco de obra y aluminio. Se incluye la resolución de encuentros y puntos singulares. Incluye los medios auxiliares y de elevación, así como la limpieza de restos y gestión de residuos generados. Totalmente acabado según planos de proyecto.</t>
  </si>
  <si>
    <t>Total 55.10.05</t>
  </si>
  <si>
    <t>Total 55.10</t>
  </si>
  <si>
    <t>Total 55</t>
  </si>
  <si>
    <t>60</t>
  </si>
  <si>
    <t>CARPINTERÍA INTERIOR Y CORTAFUEGOS</t>
  </si>
  <si>
    <t>60.05</t>
  </si>
  <si>
    <t>CARPINTERíA VIDRIO</t>
  </si>
  <si>
    <t>60.05.25</t>
  </si>
  <si>
    <t>S. y C. PUERTA DE VIDRIO ABATIBLE 2 HOJAS. 1250x2100mm</t>
  </si>
  <si>
    <t>Suministro y colocación de puerta abatible de vidrio templado incoloro de 2 hojas de 10 mm de espesor, para hueco total de paso libre de 1250x2100 mm (1000+250), clasificación de prestaciones 1C1. Incluso kit de herrajes, manetas y cerradura, de acero inoxidable AISI 304. Incluye los medios auxiliares y de elevación, así como la limpieza de restos y gestión de residuos generados.</t>
  </si>
  <si>
    <t>Sala activitats</t>
  </si>
  <si>
    <t>Total 60.05.25</t>
  </si>
  <si>
    <t>Total 60.05</t>
  </si>
  <si>
    <t>60.10</t>
  </si>
  <si>
    <t>CARPINTERíA CORTAFUEGOS</t>
  </si>
  <si>
    <t>60.10.00</t>
  </si>
  <si>
    <t>PUERTAS BATIENTES CORTAFUEGOS</t>
  </si>
  <si>
    <t>60.10.00.00</t>
  </si>
  <si>
    <t>S. y C. PUERTA CORTAFUEGOS EI2 60-C5 DE ACERO GALV. LACADO 1 HOJA 800x2100mm</t>
  </si>
  <si>
    <t>Suministro y colocación de puerta cortafuegos batiente homologada, EI2 60-C5, de una hoja de 63 mm de espesor, 800x2100 mm de luz y altura de paso, acabado lacado en color blanco formada por 2 chapas de acero galvanizado de 0,8 mm de espesor, plegadas, ensambladas y montadas, con cámara intermedia de lana de roca de alta densidad y placas de cartón yeso, sobre cerco de acero galvanizado de 1,5 mm de espesor con junta intumescente y garras de anclaje a obra, incluso cierrapuertas superior tipo telesco para uso moderado, barra antipánico, llave y tirador para la cara exterior. Elaborada en taller, con ajuste y fijación en obra. Totalmente montada y probada. Incluye los medios auxiliares y de elevación, así como la limpieza de restos y gestión de residuos generados. Se incluye la entrega del certificado de instalación e informe del ensayo en laboratorio de resistencia al fuego.</t>
  </si>
  <si>
    <t>Puertas</t>
  </si>
  <si>
    <t>Total 60.10.00.00</t>
  </si>
  <si>
    <t>60.10.00.20</t>
  </si>
  <si>
    <t>S. y C. PUERTA CORTAFUEGOS EI2 60-C5 DE ACERO GALV. LACADO 2 HOJAS (800+800)x2100mm</t>
  </si>
  <si>
    <t>Suministro y colocación de puerta cortafuegos batiente homologada, EI2 60-C5, de dos hojas de 63 mm de espesor, 1600x2100 mm de luz y altura de paso, acabado lacado en color blanco formada por 2 chapas de acero galvanizado de 0,8 mm de espesor, plegadas, ensambladas y montadas, con cámara intermedia de lana de roca de alta densidad y placas de cartón yeso, sobre cerco de acero galvanizado de 1,5 mm de espesor con junta intumescente y garras de anclaje a obra, incluso ambas hojas provistas de cierrapuertas superior tipo telesco para uso moderado, selector de cierre para asegurar el adecuado cerrado de las hojas, barra antipánico, llave y tirador para la cara exterior. Elaborada en taller, con ajuste y fijación en obra. Totalmente montada y probada. Incluye los medios auxiliares y de elevación, así como la limpieza de restos y gestión de residuos generados. Se incluye la entrega del certificado de instalación e informe del ensayo en laboratorio de resistencia al fuego.</t>
  </si>
  <si>
    <t>Total 60.10.00.20</t>
  </si>
  <si>
    <t>Total 60.10.00</t>
  </si>
  <si>
    <t>Total 60.10</t>
  </si>
  <si>
    <t>60.25</t>
  </si>
  <si>
    <t>CARPINTERÍA DE MADERA</t>
  </si>
  <si>
    <t>60.25.00</t>
  </si>
  <si>
    <t>PUERTAS MADERA BATIENTES</t>
  </si>
  <si>
    <t>60.25.00.00</t>
  </si>
  <si>
    <t>S. y C. PUERTA BATIENTE MADERA 1 HOJA CON HUECO PASO LIBRE 90x208 cm</t>
  </si>
  <si>
    <t>Suministro y colocación de puerta con premarco tabicón de taco de pino 120x58 mm. de grueso para puerta interior de madera DM para pintar y medidas de hueco de paso libre 90x208 cm. Incluye galces chapados, tapajuntas planos de 70x10 mm., chapados, hoja interior liso de 35 mm. de grueso, herrajes latonados, pomos, manubrios y tiradores tipo "tesa".</t>
  </si>
  <si>
    <t>Total 60.25.00.00</t>
  </si>
  <si>
    <t>Total 60.25.00</t>
  </si>
  <si>
    <t>Total 60.25</t>
  </si>
  <si>
    <t>Total 60</t>
  </si>
  <si>
    <t>65</t>
  </si>
  <si>
    <t>CERRAJERÍA</t>
  </si>
  <si>
    <t>65.00</t>
  </si>
  <si>
    <t>ESCALERAS</t>
  </si>
  <si>
    <t>65.00.10</t>
  </si>
  <si>
    <t>ESCALERA METÁLICA. H=2,95m. CON BARANDILLA Y PINTADA</t>
  </si>
  <si>
    <t>Suministro y montaje de estructura metálica para formación de escalera mediante ancho de zanca metálica lagrimada de grueso 4/6mm, de 3.10 m de ancho, salvando una altura total de 2,95 m, con 2 tramos inclinados (de 1,50 x 3,50m), 1 rellano metálicos acabado lagrimados, mediante estructura metálica, conformada en caliente S-275 JR, formada por perfiles tipo UPN, platinas de anclaje y tacos mecánicos necesarios. Incluye estructura secundária de soporte de peldaños, rellanos y barandilla. Se incluye imprimación antioxidante de todos los elementos metálicos y 2 capas de pintura de acabado, color a escoger por la propiedad, así como los accesorios necesarios para la correcta fijación y ejecución, según planos de proyecto.</t>
  </si>
  <si>
    <t>PL Sotano - PL Altillo</t>
  </si>
  <si>
    <t>PL Altillo - PL Baja</t>
  </si>
  <si>
    <t>Total 65.00.10</t>
  </si>
  <si>
    <t>65.00.20</t>
  </si>
  <si>
    <t>ESCALERA METÁLICA H=2,90m. CON BARANDILLA Y PINTADA</t>
  </si>
  <si>
    <t>Suministro y montaje de estructura metálica para formación de escalera mediante ancho de zanca metálica lagrimada de grueso 4/6mm, de 2.35 m de ancho, salvando una altura total de 2,90 m, con 2 tramos inclinados (de 1,150 x 3,35m), 1 rellano metálicos acabado lagrimados, mediante estructura metálica, conformada en caliente S-275 JR, formada por perfiles tipo UPN, platinas de anclaje y tacos mecánicos necesarios. Incluye estructura secundária de soporte de peldaños, rellanos y barandilla. Se incluye imprimación antioxidante de todos los elementos metálicos y 2 capas de pintura de acabado, color a escoger por la propiedad, así como los accesorios necesarios para la correcta fijación y ejecución, según planos de proyecto.</t>
  </si>
  <si>
    <t>Total 65.00.20</t>
  </si>
  <si>
    <t>EAE120</t>
  </si>
  <si>
    <t>Peldaño de chapa estampada.</t>
  </si>
  <si>
    <t>Peldaño de chapa lagrimada, tipo T, según UNE-EN 10363, de acero galvanizado UNE-EN 10025 S235JR, de 5 mm de espesor nominal y de 5 mm de espesor total, masa nominal 26 kg/m², desarrollo 370 mm y 2 pliegues, con uniones soldadas en obra.
Criterio de valoración económica: El precio incluye las soldaduras.
Incluye: Replanteo. Colocación y fijación de los peldaños. Limpieza final.
Criterio de medición de proyecto: Longitud medida según documentación gráfica de Proyecto.
Criterio de medición de obra: Se medirá la longitud realmente ejecutada según especificaciones de Proyecto.</t>
  </si>
  <si>
    <t>Escalones planta primera - planta segunda</t>
  </si>
  <si>
    <t>Total EAE120</t>
  </si>
  <si>
    <t>65.00.30</t>
  </si>
  <si>
    <t>ESCALERA METÁLICA H=5,86m. CON BARANDILLA Y PINTADA</t>
  </si>
  <si>
    <t>Suministro y montaje de estructura metálica para formación de escalera mediante ancho de zanca metálica lagrimada de grueso 4/6mm, de 3.00 m de ancho, salvando una altura total de 5.86 m, con 4 tramos inclinados (de 1,450 x 5,00m), 3 rellano metálicos acabado lagrimados, mediante estructura metálica, conformada en caliente S-275 JR, formada por perfiles tipo UPN, platinas de anclaje y tacos mecánicos necesarios. Incluye estructura secundária de soporte de peldaños, rellanos y barandilla. Se incluye imprimación antioxidante de todos los elementos metálicos y 2 capas de pintura de acabado, color a escoger por la propiedad, así como los accesorios necesarios para la correcta fijación y ejecución, según planos de proyecto.</t>
  </si>
  <si>
    <t>Total 65.00.30</t>
  </si>
  <si>
    <t>Total 65.00</t>
  </si>
  <si>
    <t>65.10</t>
  </si>
  <si>
    <t>REJAS</t>
  </si>
  <si>
    <t>65.10.00</t>
  </si>
  <si>
    <t>REJA METÁLICA PARA VENTILACIÓN 4000x1000mm</t>
  </si>
  <si>
    <t>Suministro y colocación de reja metálica de acero para ventilación para hueco de fachada 4000x1000mm de lamas horizontales a 45º de inclinación, con malla interior para evitar entrada de insectos. Pintada con imprimación y 2 capas de pintura plástica adecuada para exteriores, del mismo color que la fachada.</t>
  </si>
  <si>
    <t>Sustitucion ventana</t>
  </si>
  <si>
    <t>Total 65.10.00</t>
  </si>
  <si>
    <t>65.10.05</t>
  </si>
  <si>
    <t>REJA METÁLICA PARA VENTILACIÓN 2750x2650mm</t>
  </si>
  <si>
    <t>Suministro y colocación de reja metálica de acero para ventilación para hueco de fachada 2750x2650mm de lamas horizontales a 45º de inclinación, con malla interior para evitar entrada de insectos. Pintada con imprimación y 2 capas de pintura plástica adecuada para exteriores, del mismo color que la fachada.</t>
  </si>
  <si>
    <t>Total 65.10.05</t>
  </si>
  <si>
    <t>Total 65.10</t>
  </si>
  <si>
    <t>65.30</t>
  </si>
  <si>
    <t>PUERTAS INDUSTRIALES</t>
  </si>
  <si>
    <t>65.30.15</t>
  </si>
  <si>
    <t>PUERTAS SECCIONALES</t>
  </si>
  <si>
    <t>65.30.15.05</t>
  </si>
  <si>
    <t>S. Y C. PUERTA SECCIONAL 4450x4000mm CON PUERTA PEATONAL ELEVACIÓN HORIZ.</t>
  </si>
  <si>
    <t>Suministro y colocación de puerta seccional aislada de medidas de hueco de obra de  4500 mm de ancho x 5200 mm. de altura en fachada este. Contiene una puerta seccional de 4450 x 4000 mm, y un módulo rígido conformado por una puerta peatonal batiente de 1000 x 2002 mm y una tarja fija encima de la puerta petaonal de 1000 mm x 3200 mm. Formada por paneles de plancha semirugosa galvanizada y prelacado, o con perfiles de aluminio. Compensación mediante resortes de torsión. Juntas de estanqueidad en todo el perímetro. Guías laterales y superiores en todo el perímetro. Chapa doble, dos caras lacada al horno, color especial no estandard, termoaislante (con espuma de poliuretano expandido), densidad 45 kg/m2 y de un espesor 40mm. Elevación horizontal sobre guías bajo forjado. Incluye dispositivo de seguridad por rotura cable, seguridad resorte, montaje puerta seccional y transporte. Unidad totalmente instalada.
NOTA: No motorizada, pero debe quedar preparada con una preinstalación para ser motorizada en el futuro.
NOTA: Sin visores, ciega.</t>
  </si>
  <si>
    <t>puertas</t>
  </si>
  <si>
    <t>Total 65.30.15.05</t>
  </si>
  <si>
    <t>65.30.15.10</t>
  </si>
  <si>
    <t>S. Y C. PUERTA SECCIONAL 2750x2650mm CON PUERTA PEATONAL ELEVACIÓN HORIZ.</t>
  </si>
  <si>
    <t>Suministro y colocación de puerta seccional aislada de medidas de hueco de obra de  2750 mm de ancho x 2650 mm. de altura en fachada este. Contiene una puerta seccional de 2750 x 2650 mm, y un módulo rígido conformado por una puerta peatonal batiente de 1000 x 2002 mm y una tarja fija encima de la puerta petaonal de 1000 mm x 3200 mm. Formada por paneles de plancha semirugosa galvanizada y prelacado, o con perfiles de aluminio. Compensación mediante resortes de torsión. Juntas de estanqueidad en todo el perímetro. Guías laterales y superiores en todo el perímetro. Chapa doble, dos caras lacada al horno, color especial no estandard, termoaislante (con espuma de poliuretano expandido), densidad 45 kg/m2 y de un espesor 40mm. Elevación horizontal sobre guías bajo forjado. Incluye dispositivo de seguridad por rotura cable, seguridad resorte, montaje puerta seccional y transporte. Unidad totalmente instalada.
NOTA: No motorizada, pero debe quedar preparada con una preinstalación para ser motorizada en el futuro.
NOTA: Sin visores, ciega.</t>
  </si>
  <si>
    <t>Puerta</t>
  </si>
  <si>
    <t>Total 65.30.15.10</t>
  </si>
  <si>
    <t>Total 65.30.15</t>
  </si>
  <si>
    <t>Total 65.30</t>
  </si>
  <si>
    <t>Total 65</t>
  </si>
  <si>
    <t>70</t>
  </si>
  <si>
    <t>SANITARIOS Y EQUIPAMIENTO</t>
  </si>
  <si>
    <t>70.00</t>
  </si>
  <si>
    <t>LAVAMANOS</t>
  </si>
  <si>
    <t>SPL010</t>
  </si>
  <si>
    <t>Lavabo mural.</t>
  </si>
  <si>
    <t>Lavabo de porcelana sanitaria, mural, de altura fija, de 680x580 mm, equipado con grifo monomando con caño extraíble de accionamiento por palanca, cuerpo de latón cromado y flexible de 1,25 m de longitud, instalado sobre ménsulas fijadas a bastidor metálico regulable, de acero pintado con poliéster, empotrado en muro de fábrica o en tabique de placas de yeso, de 495 mm de anchura y 1120 a 1320 mm de altura. Incluso válvula de desagüe, sifón individual y ménsulas de fijación y silicona para sellado de juntas.
Incluye: Replanteo. Colocación y fijación del bastidor. Colocación y fijación del aparato. Montaje del desagüe. Conexión a la red de evacuación. Montaje de la grifería. Conexión a las redes de agua fría y caliente. Comprobación de su correcto funcionamiento. Sellado de juntas.
Criterio de medición de proyecto: Número de unidades previstas, según documentación gráfica de Proyecto.
Criterio de medición de obra: Se medirá el número de unidades realmente colocadas según especificaciones de Proyecto.</t>
  </si>
  <si>
    <t>Total SPL010</t>
  </si>
  <si>
    <t>Total 70.00</t>
  </si>
  <si>
    <t>70.05</t>
  </si>
  <si>
    <t>INODOROS</t>
  </si>
  <si>
    <t>SAI120</t>
  </si>
  <si>
    <t>Cisterna empotrada para inodoro suspendido.</t>
  </si>
  <si>
    <t>Cisterna, descarga doble de 6-9 l o única, con ajuste de fábrica a 6 l para descarga total y a 3 l para descarga parcial, sobre bastidor premontado, de 1130 mm de altura y 500 mm de anchura, de acero con revestimiento anticorrosión, con patas de apoyo ajustables en altura hasta 200 mm, para inodoro suspendido, serie Rapid SL, modelo 38 528 001 "GROHE", con 4 conexiones de suministro (izquierda inferior, derecha inferior, izquierda superior y derecha superior), posibilidad de instalación del pulsador en posición vertical u horizontal, bajo nivel de ruido, aislamiento frente a la condensación, válvula de descarga neumática AV1, tubo guía para tubo de alimentación de aparatos sanitarios, codo de desagüe de polipropileno de 90 mm de diámetro, manguito adaptador de polipropileno, varillas roscadas para soporte de inodoro y elementos de fijación, con juego de anclajes de pared, ajustable en longitud entre 130 y 230 mm, serie Rapid SL, modelo 38 558 00M y pulsador para accionamiento neumático, de ABS, color negro acabado mate, de descarga doble, serie Skate Cosmopolitan, modelo 38 732 KF0 "GROHE", de 156x197x12 mm,. Instalación empotrada en tabique de placas de yeso.
Incluye: Replanteo. Colocación y fijación de la cisterna. Conexión a la red de evacuación. Conexión a la red de agua fría. Montaje de accesorios y complementos.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</si>
  <si>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Total SAI120</t>
  </si>
  <si>
    <t>SAI020</t>
  </si>
  <si>
    <t>Inodoro suspendido, de porcelana sanitaria.</t>
  </si>
  <si>
    <t>Inodoro de porcelana sanitaria, suspendido, con salida para conexión horizontal, gama media, colores especiales, de 480x400 mm, con asiento y tapa lacados. Incluso elementos de fijación y silicona para sellado de juntas.
Incluye: Replanteo. Colocación y fijación del aparato. Montaje del desagüe. Conexión a la red de evacuación. Conexión a la red de agua fría. Comprobación de su correcto funcionamiento. Sellado de juntas.
Criterio de medición de proyecto: Número de unidades previstas, según documentación gráfica de Proyecto.
Criterio de medición de obra: Se medirá el número de unidades realmente colocadas según especificaciones de Proyecto.</t>
  </si>
  <si>
    <t>Total SAI020</t>
  </si>
  <si>
    <t>Total 70.05</t>
  </si>
  <si>
    <t>70.10</t>
  </si>
  <si>
    <t>DUCHAS</t>
  </si>
  <si>
    <t>SPD010</t>
  </si>
  <si>
    <t>Plato de ducha acrílico para minusválidos, rehabilitación y tercera edad.</t>
  </si>
  <si>
    <t>Plato de ducha acrílico, cuadrado, color blanco, de 900x900x40 mm, con fondo antideslizante, lámina impermeabilizante premontada, sifón individual y rejilla de desagüe de acero inoxidable, empotrado en el pavimento y enrasado por su cara superior. Incluso silicona para sellado de juntas.
Criterio de valoración económica: El precio no incluye la grifería.
Incluye: Replanteo. Colocación y fijación del aparato. Montaje del desagüe. Conexión a la red de evacuación. Comprobación de su correcto funcionamiento. Sellado de juntas.
Criterio de medición de proyecto: Número de unidades previstas, según documentación gráfica de Proyecto.
Criterio de medición de obra: Se medirá el número de unidades realmente colocadas según especificaciones de Proyecto.</t>
  </si>
  <si>
    <t>ADAPTADO FEM</t>
  </si>
  <si>
    <t>ADAPTADO MAS</t>
  </si>
  <si>
    <t>Total SPD010</t>
  </si>
  <si>
    <t>PGURID31180</t>
  </si>
  <si>
    <t>Canaleta de acero inoxidable 80 cm + rejilla LISA 80</t>
  </si>
  <si>
    <t>Canaleta de acero inoxidable 80 cm + rejilla LISA 80, de GURU, para combinar con el CONJUNTO BASE, que incorpora 3m2 o 4m2 de lámina WATER-STOP.</t>
  </si>
  <si>
    <t>VEST. MASC. HALL DUCHAS</t>
  </si>
  <si>
    <t>VEST. FEM. HALL DUCHAS</t>
  </si>
  <si>
    <t>Total PGURID31180</t>
  </si>
  <si>
    <t>Total 70.10</t>
  </si>
  <si>
    <t>70.15</t>
  </si>
  <si>
    <t>URINARIOS</t>
  </si>
  <si>
    <t>SAU100</t>
  </si>
  <si>
    <t>Bastidor empotrado para urinario.</t>
  </si>
  <si>
    <t>Bastidor tubular premontado, regulable en altura hasta 200 mm, acabado con imprimación antioxidante, de 120 a 170 mm de profundidad, para urinario, con sistema de montaje rápido y fácil, con fijaciones, soporte regulable en altura para urinario, accesorios para conexión de la grifería, latiguillo flexible de 1/2" de diámetro y tubo de desagüe de 50 mm de diámetro. Instalación empotrada en tabique de placas de yeso.
Incluye: Replanteo. Colocación y fijación. Conexión a la red de evacuación. Conexión a la red de agua fría.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</si>
  <si>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VEST. MASCULINO</t>
  </si>
  <si>
    <t>Total SAU100</t>
  </si>
  <si>
    <t>SAU001</t>
  </si>
  <si>
    <t>Urinario de porcelana sanitaria.</t>
  </si>
  <si>
    <t>Urinario, de porcelana sanitaria, color NEGRO, con alimentación y desagüe empotrados, serie Bau, modelo 39 438 000 "GROHE", de 355x337x552 mm. Incluso elementos de fijación y silicona para sellado de juntas.
Criterio de valoración económica: El precio no incluye la grifería ni el sifón.
Incluye: Replanteo. Colocación y fijación del aparato. Montaje del desagüe. Conexión a la red de evacuación. Comprobación de su correcto funcionamiento. Sellado de juntas.
Criterio de medición de proyecto: Número de unidades previstas, según documentación gráfica de Proyecto.
Criterio de medición de obra: Se medirá el número de unidades realmente colocadas según especificaciones de Proyecto.</t>
  </si>
  <si>
    <t>Total SAU001</t>
  </si>
  <si>
    <t>SAU110</t>
  </si>
  <si>
    <t>Bastidor empotrado para separador de urinarios.</t>
  </si>
  <si>
    <t>Bastidor tubular premontado, regulable en altura hasta 200 mm, acabado con imprimación antioxidante, de 120 a 170 mm de profundidad, para separador de urinarios y barra de sujeción para minusválidos, rehabilitación y tercera edad, con sistema de montaje rápido y fácil, con fijaciones y panel de madera reforzada. Instalación empotrada en tabique de placas de yeso.
Incluye: Replanteo. Colocación y fijación.
Criterio de medición de proyecto: Número de unidades previstas, según documentación gráfica de Proyecto.
Criterio de medición de obra: Se medirá el número de unidades realmente colocadas según especificaciones de Proyecto.</t>
  </si>
  <si>
    <t>Total SAU110</t>
  </si>
  <si>
    <t>Total 70.15</t>
  </si>
  <si>
    <t>70.20</t>
  </si>
  <si>
    <t>VERTEDEROS Y FREGADEROS</t>
  </si>
  <si>
    <t>70.20.00</t>
  </si>
  <si>
    <t>FREGADERO 1 SENO DE ACERO INOXIDABLE Mod. Cuadra 3 (ROCA)</t>
  </si>
  <si>
    <t>Suministro y colocación de Fregadero de acero inoxidable, modelo "Cuadra-3" de ROCA, o similar, para instalación en encimera de 500 o 600 de fondo. Incluye grifo mezclador monomando modelo Cold Start de Roca o similar, material, sifón desagüe y accesorios necesarios para la conexión a red de fontanería. Totalmente conectado a la red de evacuación.</t>
  </si>
  <si>
    <t>Limpieza</t>
  </si>
  <si>
    <t>Total 70.20.00</t>
  </si>
  <si>
    <t>70.20.05</t>
  </si>
  <si>
    <t>VERTEDERO DE PORCELANA VITRIFICADA Mod. Garda (ROCA)</t>
  </si>
  <si>
    <t>Vertedero de porcelana vitrificada modelo Garda de Roca o similar, con alimentación integrada, de color blanco, colocado sobre el pavimento. Incluye rejilla modelo Garda de Roca, sifón de desagüe y accesorios necesarios para la conexión a red de fontanería. Totalmente conectado a la red de evacuación.</t>
  </si>
  <si>
    <t>Limipieza</t>
  </si>
  <si>
    <t>Total 70.20.05</t>
  </si>
  <si>
    <t>Total 70.20</t>
  </si>
  <si>
    <t>70.25</t>
  </si>
  <si>
    <t>ZANAJAS DE INSTALACIONES</t>
  </si>
  <si>
    <t>DMX021</t>
  </si>
  <si>
    <t>Demolición de solera o pavimento de hormigón.</t>
  </si>
  <si>
    <t>Demolición de solera o pavimento de hormigón en masa de 15 a 25 cm de espesor, mediante retroexcavadora con martillo rompedor, y carga mecánica sobre camión o contenedor.
Criterio de valoración económica: El precio no incluye la demolición de la base soporte.
Incluye: Demolición del elemento. Fragmentación de los escombros en piezas manejables. Retirada y acopio de escombros. Limpieza de los restos de obra. Carga mecánica de escombros sobre camión o contenedor.
Criterio de medición de proyecto: Superficie medida según documentación gráfica de Proyecto.
Criterio de medición de obra: Se medirá la superficie realmente demolida según especificaciones de Proyecto.</t>
  </si>
  <si>
    <t>Escalera vestuarios</t>
  </si>
  <si>
    <t>Total DMX021</t>
  </si>
  <si>
    <t>ADE010</t>
  </si>
  <si>
    <t>Excavación de zanjas y pozos.</t>
  </si>
  <si>
    <t>Excavación de zanjas para instalaciones hasta una profundidad de 2 m, en cualquier tipo de terreno, con medios manuales, y carga manual a camión.</t>
  </si>
  <si>
    <t>Total ADE010</t>
  </si>
  <si>
    <t>ADR010</t>
  </si>
  <si>
    <t>Relleno de zanjas para instalaciones.</t>
  </si>
  <si>
    <t>Relleno envolvente y principal de zanjas para instalaciones, con arena de 0 a 5 mm de diámetro y compactación en tongadas sucesivas de 20 cm de espesor máximo con bandeja vibrante de guiado manual, hasta alcanzar una densidad seca no inferior al 95% de la máxima obtenida en el ensayo Proctor Modificado, realizado según UNE 103501. Incluso cinta o distintivo indicador de la instalación.
Criterio de valoración económica: El precio no incluye la realización del ensayo Proctor Modificado.
Incluye: Extendido del material de relleno en tongadas de espesor uniforme. Humectación o desecación de cada tongada. Colocación de cinta o distintivo indicador de la instalación. Compactación.
Criterio de medición de proyecto: Volumen medido sobre las secciones teóricas de la excavación, según documentación gráfica de Proyecto.
Criterio de medición de obra: Se medirá, en perfil compactado, el volumen realmente ejecutado según especificaciones de Proyecto, sin incluir los incrementos por excesos de excavación no autorizados.</t>
  </si>
  <si>
    <t>Total ADR010</t>
  </si>
  <si>
    <t>Total 70.25</t>
  </si>
  <si>
    <t>70.45</t>
  </si>
  <si>
    <t>70.45.50</t>
  </si>
  <si>
    <t>S. Y C. DE CONJUNTO DE BARRAS FIJA Y ABATIBLE PARA MINUSVÁLIDOS</t>
  </si>
  <si>
    <t>Suministro y colocación de conjunto de barras fija y abatible de sujeción para minusválidos, rehabilitación y tercera edad, para inodoro, colocadas en pared, con forma de U, con muescas antideslizantes, de acero inoxidable AISI 304 pulido, de dimensiones totales 840x200 mm con tubo de 32 mm de diámetro exterior y 1 mm de espesor, niveladas y fijadas al soporte con las sujeciones suministradas por el fabricante. Totalmente montada.</t>
  </si>
  <si>
    <t>Total 70.45.50</t>
  </si>
  <si>
    <t>SPA050</t>
  </si>
  <si>
    <t>Espejo reclinable para minusválidos, rehabilitación y tercera edad.</t>
  </si>
  <si>
    <t>Espejo reclinable para minusválidos, rehabilitación y tercera edad, para baño, de aluminio y nylon, de 604x678 mm. Incluso elementos de fijación.
Incluye: Colocación, nivelación y fijación de los elementos de soporte. Limpieza del elemento.
Criterio de medición de proyecto: Número de unidades previstas, según documentación gráfica de Proyecto.
Criterio de medición de obra: Se medirá el número de unidades realmente colocadas según especificaciones de Proyecto.</t>
  </si>
  <si>
    <t>Total SPA050</t>
  </si>
  <si>
    <t>SPA010</t>
  </si>
  <si>
    <t>Asiento para minusválidos, rehabilitación y tercera edad.</t>
  </si>
  <si>
    <t>Asiento para minusválidos, rehabilitación y tercera edad, colocado en pared, abatible, de aluminio y nylon, de dimensiones totales 480x450 mm. Incluso elementos de fijación.
Incluye: Replanteo y trazado en el paramento de la situación del asiento. Colocación, nivelación y fijación de los elementos de soporte. Limpieza del elemento.
Criterio de medición de proyecto: Número de unidades previstas, según documentación gráfica de Proyecto.
Criterio de medición de obra: Se medirá el número de unidades realmente colocadas según especificaciones de Proyecto.</t>
  </si>
  <si>
    <t>ADAPTADO</t>
  </si>
  <si>
    <t>Total SPA010</t>
  </si>
  <si>
    <t>SGL030</t>
  </si>
  <si>
    <t>Grifería electrónica para lavabo, "PRESTO IBÉRICA".</t>
  </si>
  <si>
    <t>Grifería electrónica Tecnología Touch "PRESTO IBÉRICA" formada por grifo electrónico con accionamiento de la descarga por sensor táctil, para lavabo, serie Touch, modelo Domo Touch LM 79150 "PRESTO IBÉRICA", con led indicador de batería, con tiempo de flujo de 10 segundos, caudal de 6 l/min, fijación rápida, alimentación por pila de 6 V. Incluso elementos de conexión, enlaces de alimentación flexibles de 1/2" de diámetro y 350 mm de longitud, pila de 6 V, electroválvula, dos válvulas antirretorno y dos llaves de paso.
Incluye: Replanteo. Colocación. Conexionado.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</si>
  <si>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Total SGL030</t>
  </si>
  <si>
    <t>SMC010</t>
  </si>
  <si>
    <t>Secador de cabello.</t>
  </si>
  <si>
    <t>Secador eléctrico de cabello, mural, potencia calorífica de 900 W, carcasa de ABS color blanco, interior fabricado en policarbonato gris, de 550x185x120 mm. Incluso elementos de fijación.
Incluye: Replanteo. Colocación y fijación. Conexionado y comprobación de su correcto funcionamiento.
Criterio de medición de proyecto: Número de unidades previstas, según documentación gráfica de Proyecto.
Criterio de medición de obra: Se medirá el número de unidades realmente colocadas según especificaciones de Proyecto.</t>
  </si>
  <si>
    <t>Total SMC010</t>
  </si>
  <si>
    <t>SMD020</t>
  </si>
  <si>
    <t>Dosificador para empotrar de jabón líquido.</t>
  </si>
  <si>
    <t>Dosificador de jabón líquido, para empotrar, color NEGRO y plásticos de resina acetálica con depósito de polietileno, de 280x120 mm.
Incluye: Replanteo. Colocación y fijación.
Criterio de medición de proyecto: Número de unidades previstas, según documentación gráfica de Proyecto.
Criterio de medición de obra: Se medirá el número de unidades realmente colocadas según especificaciones de Proyecto.</t>
  </si>
  <si>
    <t>Total SMD020</t>
  </si>
  <si>
    <t>SMH010</t>
  </si>
  <si>
    <t>Papelera higiénica.</t>
  </si>
  <si>
    <t>Papelera higiénica, de 3 litros de capacidad, de acero inoxidable AISI 430 NEGRO , con pedal de apertura de tapa, de 270 mm de altura y 170 mm de diámetro.
Criterio de medición de proyecto: Número de unidades previstas, según documentación gráfica de Proyecto.
Criterio de medición de obra: Se medirá el número de unidades realmente colocadas según especificaciones de Proyecto.</t>
  </si>
  <si>
    <t>Total SMH010</t>
  </si>
  <si>
    <t>SME010</t>
  </si>
  <si>
    <t>Dispensador de papel higiénico.</t>
  </si>
  <si>
    <t>Portarrollos de papel higiénico, industrial, con disposición mural, carcasa de ABS de color blanco, para un rollo de papel de 240 m de longitud, con cierre mediante cerradura y llave.
Incluye: Replanteo. Colocación y fijación.
Criterio de medición de proyecto: Número de unidades previstas, según documentación gráfica de Proyecto.
Criterio de medición de obra: Se medirá el número de unidades realmente colocadas según especificaciones de Proyecto.</t>
  </si>
  <si>
    <t>Total SME010</t>
  </si>
  <si>
    <t>SIR010_01</t>
  </si>
  <si>
    <t>Elemento de señalización.</t>
  </si>
  <si>
    <t>Rótulo con soporte de aluminio dorado para señalización de planta, de 90x80 mm, con las letras o números adheridos al soporte.
Incluye: Replanteo. Fijación en paramento mediante elementos de anclaje.
Criterio de medición de proyecto: Número de unidades previstas, según documentación gráfica de Proyecto.
Criterio de medición de obra: Se medirá el número de unidades realmente colocadas según especificaciones de Proyecto.</t>
  </si>
  <si>
    <t>Total SIR010_01</t>
  </si>
  <si>
    <t>SMA050</t>
  </si>
  <si>
    <t>Colgador para baño.</t>
  </si>
  <si>
    <t>Colgador para baño, serie Essentials, modelo 10 246 024 30 "GROHE", color negro acabado mate. Fijación al soporte con las sujeciones suministradas por el fabricante.
Incluye: Replanteo. Colocación y fijación.
Criterio de medición de proyecto: Número de unidades previstas, según documentación gráfica de Proyecto.
Criterio de medición de obra: Se medirá el número de unidades realmente colocadas según especificaciones de Proyecto.</t>
  </si>
  <si>
    <t>VESTUARIO</t>
  </si>
  <si>
    <t>Total SMA050</t>
  </si>
  <si>
    <t>SMA032</t>
  </si>
  <si>
    <t>Escobillero para baño.</t>
  </si>
  <si>
    <t>Escobillero de pared, con soporte mural, serie Essentials, modelo 10 246 824 30 "GROHE", color negro acabado mate. Fijación al soporte con las sujeciones suministradas por el fabricante.
Incluye: Replanteo. Colocación y fijación.
Criterio de medición de proyecto: Número de unidades previstas, según documentación gráfica de Proyecto.
Criterio de medición de obra: Se medirá el número de unidades realmente colocadas según especificaciones de Proyecto.</t>
  </si>
  <si>
    <t>Total SMA032</t>
  </si>
  <si>
    <t>Total 70.45</t>
  </si>
  <si>
    <t>Total 70</t>
  </si>
  <si>
    <t>75</t>
  </si>
  <si>
    <t>URBANIZACIÓN</t>
  </si>
  <si>
    <t>75.01</t>
  </si>
  <si>
    <t>RAMPA</t>
  </si>
  <si>
    <t>CHE010</t>
  </si>
  <si>
    <t>Sistema de encofrado para elemento de cimentación</t>
  </si>
  <si>
    <t>Encofrado perdido de fábrica de 20 cm de espesor, realizada con bloque hueco de hormigón gris de 40x20x20 cm, para revestir, y recibida con mortero de cemento, industrial, M-5, para rampa.</t>
  </si>
  <si>
    <t>Muro rampa</t>
  </si>
  <si>
    <t>Total CHE010</t>
  </si>
  <si>
    <t>ADR030</t>
  </si>
  <si>
    <t>m3</t>
  </si>
  <si>
    <t>Relleno para base de pavimento</t>
  </si>
  <si>
    <t>Base de pavimento realizada mediante relleno a cielo abierto, con zahorra natural caliza, y compactación en tongadas sucesivas de 30 cm de espesor máximo con bandeja vibrante de guiado manual, hasta alcanzar una densidad seca no inferior al 95% de la máxima obtenida en el ensayo Proctor Modificado, realizado según UNE 103501.</t>
  </si>
  <si>
    <t>Rellenado rampa</t>
  </si>
  <si>
    <t>Total ADR030</t>
  </si>
  <si>
    <t>UXC010</t>
  </si>
  <si>
    <t>Pavimento continuo de hormigón impreso, para exteriores</t>
  </si>
  <si>
    <t>Pavimento continuo de hormigón impreso, con juntas, de 10 cm de espesor, realizado con hormigón HM-20/B/20/X0 fabricado en central y vertido desde camión, con malla electrosoldada superior como armadura de reparto, ME 20x20 Ø 5-5 B 500 T 6x2,20 UNE-EN 10080, extendido y vibrado manual mediante regla vibrante; coloreado y endurecido superficialmente mediante espolvoreo con mortero decorativo de rodadura para pavimento de hormigón, color gris, rendimiento 4,5 kg/m²; acabado impreso en relieve previa aplicación de desmoldeante en polvo; y capa de sellado final con resina impermeabilizante.</t>
  </si>
  <si>
    <t>Acabado rampa</t>
  </si>
  <si>
    <t>Total UXC010</t>
  </si>
  <si>
    <t>FDD280</t>
  </si>
  <si>
    <t>Barandilla de hueco, de acero inoxidable.</t>
  </si>
  <si>
    <t>Barandilla de acero inoxidable AISI 304 de 90 cm de altura, compuesta de pasamanos de 50 mm de diámetro sujeto a montantes verticales de 40x40 mm dispuestos cada 120 cm y entrepaño de 3 barrotes macizos horizontales de 12 mm de diámetro soldados a los montantes, para hueco poligonal de forjado. Incluso pletinas para fijación mediante atornillado en obra de fábrica con tacos de nylon y tornillos de acero. Elaborada en taller y montada en obra.
Incluye: Replanteo de los puntos de fijación. Aplomado y nivelación. Resolución de las uniones entre tramos. Resolución de las uniones al paramento.
Criterio de medición de proyecto: Longitud medida a ejes en verdadera magnitud, según documentación gráfica de Proyecto.
Criterio de medición de obra: Se medirá, en verdadera magnitud, a ejes, la longitud realmente ejecutada según especificaciones de Proyecto.</t>
  </si>
  <si>
    <t>Rampa</t>
  </si>
  <si>
    <t>Total FDD280</t>
  </si>
  <si>
    <t>Total 75.01</t>
  </si>
  <si>
    <t>75.05</t>
  </si>
  <si>
    <t>UXR230</t>
  </si>
  <si>
    <t>Pavimento drenante, con piezas prefabricadas de hormigón y césped.</t>
  </si>
  <si>
    <t>Pavimento drenante, para zona de aparcamiento, con una resistencia a flexotracción de 3,5 N/mm², una capacidad drenante de 144 l/(m²·min) y con resistencia al deslizamiento Rd&gt;45 según UNE-EN 16165 y resbaladicidad clase 3 según CTE, formado por capa de nivelación compactada de arena con granulometría de 0 a 5 mm de diámetro, limpia, de 5 cm de espesor, piezas drenantes prefabricadas de hormigón de 60x40x9,5 cm, color gris, con huecos rellenos con gravilla de 5 a 10 mm de diámetro y capa de relleno de tierra vegetal cribada y mezcla de semilla para césped cubriendo la rejilla alveolar.
Criterio de valoración económica: El precio no incluye la base soporte.
Incluye: Transporte y descarga del material a pie de tajo. Extendido y compactación de la capa de nivelación. Disposición de las rejillas alveolares. Abonado de fondo y extendido de la capa de relleno. Distribución de semillas. Tapado con mantillo. Primer riego.
Criterio de medición de proyecto: Superficie medida según documentación gráfica de Proyecto.
Criterio de medición de obra: Se medirá la superficie realmente ejecutada según especificaciones de Proyecto.</t>
  </si>
  <si>
    <t>Parquing coches</t>
  </si>
  <si>
    <t>Total UXR230</t>
  </si>
  <si>
    <t>UXA020</t>
  </si>
  <si>
    <t>Pavimento de adoquines de hormigón</t>
  </si>
  <si>
    <t>Pavimento de adoquines de hormigón, en exteriores, realizado sobre firme con tráfico de categoría C0 (arterias principales con gran afluencia de tráfico, paradas de autobuses, estaciones de servicio, etc., 50 a 149 vehículos pesados por día) y categoría de explanada E1 (5 &lt;= CBR &lt; 10), compuesto por subbase flexible de zahorra natural, de 25 cm de espesor, con extendido y compactado al 95% del Proctor Modificado y base flexible de zahorra artificial, de 25 cm de espesor, con extendido y compactado al 100% del Proctor Modificado, mediante la colocación flexible, con un grado de complejidad del aparejo bajo, de adoquines bicapa de hormigón, cuyas características técnicas cumplen la UNE-EN 1338, formato rectangular, 200x100x100 mm, acabado superficial liso, color gris, sobre una capa de arena de granulometría comprendida entre 0,5 y 5 mm, dejando entre ellos una junta de separación de entre 2 y 3 mm, para su posterior rejuntado con arena natural, fina y seca, de 2 mm de tamaño máximo; y vibrado del pavimento con bandeja vibrante de guiado manual.</t>
  </si>
  <si>
    <t>Pavimento circulacion parquing</t>
  </si>
  <si>
    <t>Total UXA020</t>
  </si>
  <si>
    <t>Total 75.05</t>
  </si>
  <si>
    <t>75.10</t>
  </si>
  <si>
    <t>ESCALERA</t>
  </si>
  <si>
    <t>HYO020</t>
  </si>
  <si>
    <t>Peldañeado de escalera.</t>
  </si>
  <si>
    <t>Peldañeado de escalera con ladrillo cerámico hueco, recibido con mortero de cemento, industrial, M-5, sobre la losa o bóveda de escalera, como base para la posterior colocación del acabado de peldaños.
Incluye: Replanteo y trazado del peldañeado en muros. Tendido de cordel entre el primer peldaño y el último. Limpieza y humectación de la losa. Formación del peldañeado.
Criterio de medición de proyecto: Longitud de la arista formada por la huella y la tabica, medida según documentación gráfica de Proyecto.
Criterio de medición de obra: Se medirá, en la arista de intersección entre huella y tabica, la longitud realmente ejecutada según especificaciones de Proyecto.</t>
  </si>
  <si>
    <t>Formación peldaños</t>
  </si>
  <si>
    <t>Total HYO020</t>
  </si>
  <si>
    <t>REG230</t>
  </si>
  <si>
    <t>Revestimiento de peldaño de escalera exterior, con piezas de gres rústico. Colocación en capa fina.</t>
  </si>
  <si>
    <t>Revestimiento de peldaño de escalera exterior, con piezas de gres rústico, formado por huella con canto redondeado, y tabica, gama media, capacidad de absorción de agua E&lt;3%, grupo AI, según UNE-EN 14411, con resistencia al deslizamiento Rd&gt;45 según UNE-EN 16165 y resbaladicidad clase 3 según CTE. COLOCACIÓN: en capa fina y mediante encolado simple con adhesivo cementoso mejorado, C2 TE, según UNE-EN 12004, con deslizamiento reducido y tiempo abierto ampliado. REJUNTADO: con mortero de juntas cementoso mejorado, con absorción de agua reducida y resistencia elevada a la abrasión tipo CG 2 W A, color blanco, en juntas de 2 mm de espesor.
Incluye: Replanteo de las piezas. Formación de encajes en esquinas y rincones. Humectación del peldañeado. Colocación con mortero de cemento. Tendido de cordeles. Colocación de las piezas. Enlucido de la contrahuella. Limpieza del tramo.
Criterio de medición de proyecto: Longitud de la arista formada por la huella y la tabica, medida según documentación gráfica de Proyecto.
Criterio de medición de obra: Se medirá, en la arista de intersección entre huella y tabica, la longitud realmente ejecutada según especificaciones de Proyecto.</t>
  </si>
  <si>
    <t>Total REG230</t>
  </si>
  <si>
    <t>Total 75.10</t>
  </si>
  <si>
    <t>Total 75</t>
  </si>
  <si>
    <t>85</t>
  </si>
  <si>
    <t>85.00</t>
  </si>
  <si>
    <t>AYUDAS E IMPREVISTOS</t>
  </si>
  <si>
    <t>85.00.00</t>
  </si>
  <si>
    <t>AYUDAS ALBAÑILERÍA</t>
  </si>
  <si>
    <t>Trabajos de ayuda en albañilería para tareas auxiliares a la instalación consistentes en la realización y posterior sellado de regatas, de agujeros en paredes, agujeros en forjados y cubiertas, para el paso de conductos, tuberías, bandejas eléctricas e instalaciones en general, agujeros en falso techo para luminarias, difusores, rejas y conductos, y otros trabajos necesarios para dejar las instalaciones en correcto estado y en funcionamiento. En caso de que el paso de instalaciones esté en una pared o techo de sectorización de incendios el sellado se ejecutará con material ignífugo de como mínimo la misma resistencia al fuego que la sectorización. Se entregará certificado de aplicación del material de sellado y del informe de ensayo de laboratorio de resistencia al fuego del material utilizado. A Justificar en obra.
Incluye: Ayudas a cerrajería, caja de acometida agua potable en cercado perimetral, limpiezas varias de residuos generados durante la ejecución de estos trabajos.</t>
  </si>
  <si>
    <t>85.00.05</t>
  </si>
  <si>
    <t>IMPREVISTOS</t>
  </si>
  <si>
    <t>Imprevistos surgidos durante la ejecución de la obra, a justificar.</t>
  </si>
  <si>
    <t>Total 85.00</t>
  </si>
  <si>
    <t>85.15</t>
  </si>
  <si>
    <t>LIMPIEZA FINAL DE OBRA</t>
  </si>
  <si>
    <t>85.15.00</t>
  </si>
  <si>
    <t>Limpieza final de obra en naves y oficinas, desprendiendo morteros y restos de obra adheridos en suelos y paredes, sanitarios, escaleras, patios, etc. Incluso p.p. de barrido y retirada de escombros a pie de carga.</t>
  </si>
  <si>
    <t>Total 85.15.00</t>
  </si>
  <si>
    <t>Total 85.15</t>
  </si>
  <si>
    <t>85.25</t>
  </si>
  <si>
    <t>85.25.00</t>
  </si>
  <si>
    <t>Partida de Gestión de Residuos según al Estudio de Gestión de Residuos del proyecto como un mínimo a cumplir y que se complementará con todas las medidas necesarias y solicitadas por la DF, se incluye la gestión y pago del depósito a la gestora de residuos autorizada antes del inicio de las obras, en cumplimiento del Real Decreto 210/2018, del 6 de abril, mediante el cual se aprueba el Programa de prevención y gestión de residuos y recursos de Cataluña (PRECAT20). Se incorporan los aspectos de economía circular establecidos por la Directiva marco de residuos 2008/98/CE y el Protocolo de gestión de residuos de construcción y demolición de la UE, entendiendo el residuo como una oportunidad para obtener un recurso. El Real Decreto deroga y modifica partes del Decreto 89/2010 de la Generalitat mediante el cual se aprueba el Programa de gestión de residuos de la construcción de Cataluña (PROGROC).</t>
  </si>
  <si>
    <t>05.80.10</t>
  </si>
  <si>
    <t>SUMINISTRO Y RETIRADA CONTENEDOR DE RESIDUOS DE 6 M3</t>
  </si>
  <si>
    <t>Suministro y retirada de contenedor de residuos selectivos de 6 m³. Incluida la gestión en vertederos autorizados, para el material que contiene (metal, material de obra o papel).</t>
  </si>
  <si>
    <t>Contenedores</t>
  </si>
  <si>
    <t>Total 05.80.10</t>
  </si>
  <si>
    <t>Total 85.25</t>
  </si>
  <si>
    <t>85.30</t>
  </si>
  <si>
    <t>MEDIOS DE ELEVACIÓN</t>
  </si>
  <si>
    <t>85.30.00</t>
  </si>
  <si>
    <t>MEDIOS DE ELEVACIÓN GLOBALES DE LA OBRA</t>
  </si>
  <si>
    <t>Conjunto de medios de elevación globales durante la ejecución de la obra, tanto para el material como para los trabajadores. Incluye transporte a obra y posterior recogida de máquinas elevadoras, alquiler diario, el mantenimiento y el seguro de responsabilidad civil.</t>
  </si>
  <si>
    <t>85.30.05</t>
  </si>
  <si>
    <t>TRANSPORTE A OBRA Y POSTERIOR RECOGIDA DE CESTA ELEVADORA</t>
  </si>
  <si>
    <t>Transporte a obra y posterior recogida de máquina elevadora.</t>
  </si>
  <si>
    <t>Total 85.30</t>
  </si>
  <si>
    <t>Total 85</t>
  </si>
  <si>
    <t>90</t>
  </si>
  <si>
    <t>CONTROL DE CALIDAD</t>
  </si>
  <si>
    <t>90.00</t>
  </si>
  <si>
    <t>CONTROL DE CALIDAD GENÉRICO</t>
  </si>
  <si>
    <t>90.00.00</t>
  </si>
  <si>
    <t>Realización del control de calidad del conjunto de la obra contemplando compactación de explanada, hormigón de cimentación, muros, forjados, pavimentos, acero corrugado de armaduras, perfiles laminados, soldaduras, cubiertas, barandillas, según el programa de control de calidad, la normativa y criterio de la dirección facultativa.</t>
  </si>
  <si>
    <t>Total 90.00</t>
  </si>
  <si>
    <t>90.10</t>
  </si>
  <si>
    <t>90.10.00</t>
  </si>
  <si>
    <t>ENSAYO 5 PROBETAS DE HORMIGÓN</t>
  </si>
  <si>
    <t>Realización de ensayos correspondientes a resistencia a compresión para el control de calidad del hormigón mediante toma de muestras de hormigón fresco, medida de asentamiento con cono de Abrams, fabricación de 5 probetas cilíndricas de 15x30 cm., curado, refrentado y ensayo de compresión. UNE-83300, 83301, 83303, 83304, 83313.
Incluye desplazamiento a obra de equipo y personal para toma de muestras o realización de ensayo "in-situ".
- Cada serie contiene 5 probetas cilíndricas de 15x30 cm.
- En cada serie controles de asentamiento del hormigón Cono de Abrams. (Consistencia).</t>
  </si>
  <si>
    <t>90.10.05</t>
  </si>
  <si>
    <t>ENSAYO DE BARRAS DE ACERO CORRUGADO DE CADA DIÁMETRO</t>
  </si>
  <si>
    <t>Ensayo a realizar en laboratorio acreditado en el área técnica correspondiente, sobre una muestra de una barra de acero corrugado de cada diámetro diferente, tomada en obra, para la determinación de las siguientes características mecánicas: límite elástico, carga de rotura, alargamiento de rotura y alargamiento bajo carga máxima según UNE-EN ISO 15630-1. Incluso desplazamiento a obra, toma de muestras e informe técnico de resultados.</t>
  </si>
  <si>
    <t>Total 90.10</t>
  </si>
  <si>
    <t>90.15</t>
  </si>
  <si>
    <t>90.15.00</t>
  </si>
  <si>
    <t>ENSAYO DE SOLDADURAS MEDIANTE LÍQUIDOS PENETRANTES</t>
  </si>
  <si>
    <t>Ensayo de inspección por líquidos penetrantes eliminables con disolventes, según ASME V. Ensayo del 10% de las unidades de soldadura ejecutadas en función del criterio de la Dirección Facultativa. Incluso desplazamiento a obra e informe técnico de resultados.</t>
  </si>
  <si>
    <t>90.15.05</t>
  </si>
  <si>
    <t>ENSAYO DE SOLDADURAS MEDIANTE PARTÍCULAS MAGNÉTICAS</t>
  </si>
  <si>
    <t>Ensayo no destructivo a realizar por laboratorio acreditado en el área técnica correspondiente, sobre una unión soldada en estructura metálica, mediante partículas magnéticas para la determinación de las imperfecciones superficiales de la unión, según UNE-EN ISO 17638. Incluso desplazamiento a obra e informe técnico de resultados.</t>
  </si>
  <si>
    <t>90.15.10</t>
  </si>
  <si>
    <t>ENSAYO PAR DE APRIETE EN ESTRUCTURAS METÁLICAS</t>
  </si>
  <si>
    <t>Ensayo no destructivo a realizar por laboratorio acreditado en el área técnica correspondiente al par de apriete de las uniones atornilladas en estructuras metálicas según CTE. Incluso desplazamiento a obra e informe técnico de resultados.</t>
  </si>
  <si>
    <t>Total 90.15</t>
  </si>
  <si>
    <t>Total 90</t>
  </si>
  <si>
    <t>95</t>
  </si>
  <si>
    <t>SEGURIDAD Y SALUD</t>
  </si>
  <si>
    <t>95.00</t>
  </si>
  <si>
    <t>SEGURIDAD Y SALUD PARTIDA GENÉRICA</t>
  </si>
  <si>
    <t>95.00.00</t>
  </si>
  <si>
    <t>Medidas de protección personales y colectivas a realizar para todo el personal y la propia obra, en cumplimiento de la Normativa de Seguridad e Higiene en el trabajo. Según mediciones del estudio de seguridad y salud del proyecto.</t>
  </si>
  <si>
    <t>Total 95.00</t>
  </si>
  <si>
    <t>95.02</t>
  </si>
  <si>
    <t>PROTECCIONES INDIVIDUALES</t>
  </si>
  <si>
    <t>95.02.00</t>
  </si>
  <si>
    <t>MEDIDAS DE PROTECCIÓN PERSONALES</t>
  </si>
  <si>
    <t>Medidas de protección personales individuales a realizar para todo el personal y la propia obra, en cumplimiento de la Normativa de Seguridad e Higiene en el trabajo. Según mediciones del estudio de seguridad.</t>
  </si>
  <si>
    <t>Total 95.02</t>
  </si>
  <si>
    <t>95.05</t>
  </si>
  <si>
    <t>PROTECCIONES COLECTIVAS</t>
  </si>
  <si>
    <t>95.05.00</t>
  </si>
  <si>
    <t>MEDIDAS DE PROTECCIÓN PERSONALES Y COLECTIVAS</t>
  </si>
  <si>
    <t>Medidas de protección personales y colectivas a realizar para todo el personal y la propia obra, en cumplimiento de la Normativa de Seguridad e Higiene en el trabajo. Según mediciones del estudio de seguridad.</t>
  </si>
  <si>
    <t>95.05.20</t>
  </si>
  <si>
    <t>SEÑALIZACIÓN DE DESVIOS</t>
  </si>
  <si>
    <t>Colocación de señalización de desvíos.</t>
  </si>
  <si>
    <t>95.05.30</t>
  </si>
  <si>
    <t>VALLADO PROTECCIÓN INTERIOR</t>
  </si>
  <si>
    <t>Formación de vallado de protección interior mediante toldos colgados de cubierta según las diferentes fases de demolición y construcción
NOTA:  Esta seguridad podrá situarse por tramos según
  - El avance de la obra
 - A propuesta de la constructora 
 - Según criterio de la DF</t>
  </si>
  <si>
    <t>95.05.35</t>
  </si>
  <si>
    <t>SUMINISTRO Y COLOCACIÓN DE LÍNEA DE VIDA</t>
  </si>
  <si>
    <t>Suministro y colocación de línea de vida con cables y anclajes en acero inoxidable y fijación a la chapa de cubierta mediante base de aluminio y postes de acero inoxidable y fijación a la chapa de cubierta mediante base de aluminio y postes de acero inoxidable, permitiendo colocar la línea de vida de forma rápida, segura y sencilla. Posteriormente estos postes serán impermeabilizados mediante lamina similar a la cubierta incluido refuerzo de impermeabilización.</t>
  </si>
  <si>
    <t>LV</t>
  </si>
  <si>
    <t>Total 95.05.35</t>
  </si>
  <si>
    <t>Total 95.05</t>
  </si>
  <si>
    <t>95.10</t>
  </si>
  <si>
    <t>INSTALACIONES SANITARIAS, VESTUARIOS, COMEDOR Y ALMACÉN</t>
  </si>
  <si>
    <t>95.10.05</t>
  </si>
  <si>
    <t>ALQUILER DE ASEO PORTÁTIL</t>
  </si>
  <si>
    <t>Mes de alquiler de aseo portátil de polietileno, de 1,20x1,20x2,35 m, color gris, sin conexiones, con inodoro químico anaerobio con sistema de descarga de bomba de pie, espejo, puerta con cerradura y techo translúcido para entrada de luz exterior. El precio incluye la limpieza y el mantenimiento del aseo durante el periodo de alquiler.</t>
  </si>
  <si>
    <t>ASEO</t>
  </si>
  <si>
    <t>Total 95.10.05</t>
  </si>
  <si>
    <t>Total 95.10</t>
  </si>
  <si>
    <t>Total 95</t>
  </si>
  <si>
    <t>Total 0</t>
  </si>
  <si>
    <t xml:space="preserve">PANESPOL LADRILLO LONG BRICK </t>
  </si>
  <si>
    <t xml:space="preserve">PANESPOL LADRILLO LONG BRICK RED HITOX </t>
  </si>
  <si>
    <t>OFERTADO GORILASTIC</t>
  </si>
  <si>
    <t>OFERTADO PAVIMENTO EPOXY</t>
  </si>
  <si>
    <t xml:space="preserve">OFERTADO SALCEY Cream o Honey  25x120 </t>
  </si>
  <si>
    <t xml:space="preserve">OFERTADO WOOTON Cream o Honey 25x150  Antislip clase 3 </t>
  </si>
  <si>
    <t xml:space="preserve">OFERTADO CAPRI Grey 60x120  </t>
  </si>
  <si>
    <t>Ofertado bloque sencillo 40x20x20 cm</t>
  </si>
  <si>
    <t xml:space="preserve">OFERTADO ofertado CAPRI Grey 60x120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</si>
</sst>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b/>
      <sz val="10"/>
      <color theme="1"/>
      <name val="Calibri"/>
      <family val="2"/>
      <scheme val="minor"/>
    </font>
    <font>
      <b/>
      <sz val="14"/>
      <color theme="1"/>
      <name val="Calibri"/>
      <family val="2"/>
      <scheme val="minor"/>
    </font>
    <font>
      <b/>
      <sz val="9"/>
      <color indexed="81"/>
      <name val="Tahoma"/>
      <family val="2"/>
    </font>
    <font>
      <b/>
      <i/>
      <sz val="10"/>
      <color theme="1"/>
      <name val="Calibri"/>
      <family val="2"/>
      <scheme val="minor"/>
    </font>
    <font>
      <b/>
      <sz val="8"/>
      <color theme="1"/>
      <name val="Calibri"/>
      <family val="2"/>
      <scheme val="minor"/>
    </font>
    <font>
      <b/>
      <sz val="8"/>
      <color rgb="FFFF40FF"/>
      <name val="Calibri"/>
      <family val="2"/>
      <scheme val="minor"/>
    </font>
    <font>
      <sz val="8"/>
      <color theme="1"/>
      <name val="Calibri"/>
      <family val="2"/>
      <scheme val="minor"/>
    </font>
    <font>
      <sz val="8"/>
      <color rgb="FFFF40FF"/>
      <name val="Calibri"/>
      <family val="2"/>
      <scheme val="minor"/>
    </font>
    <font>
      <sz val="11"/>
      <color theme="1"/>
      <name val="Aptos"/>
      <family val="2"/>
    </font>
  </fonts>
  <fills count="8">
    <fill>
      <patternFill patternType="none"/>
    </fill>
    <fill>
      <patternFill patternType="gray125"/>
    </fill>
    <fill>
      <patternFill patternType="solid">
        <fgColor rgb="FF98C7AF"/>
        <bgColor indexed="64"/>
      </patternFill>
    </fill>
    <fill>
      <patternFill patternType="solid">
        <fgColor rgb="FFACD1BE"/>
        <bgColor indexed="64"/>
      </patternFill>
    </fill>
    <fill>
      <patternFill patternType="solid">
        <fgColor rgb="FFFFEDDB"/>
        <bgColor indexed="64"/>
      </patternFill>
    </fill>
    <fill>
      <patternFill patternType="solid">
        <fgColor rgb="FFC0C0C0"/>
        <bgColor indexed="64"/>
      </patternFill>
    </fill>
    <fill>
      <patternFill patternType="solid">
        <fgColor rgb="FFBFDBCD"/>
        <bgColor indexed="64"/>
      </patternFill>
    </fill>
    <fill>
      <patternFill patternType="solid">
        <fgColor rgb="FFD3E5DC"/>
        <bgColor indexed="64"/>
      </patternFill>
    </fill>
  </fills>
  <borders count="1">
    <border>
      <left/>
      <right/>
      <top/>
      <bottom/>
      <diagonal/>
    </border>
  </borders>
  <cellStyleXfs count="1">
    <xf numFmtId="0" fontId="0" fillId="0" borderId="0"/>
  </cellStyleXfs>
  <cellXfs count="37">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0" fontId="5" fillId="2" borderId="0" xfId="0"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49" fontId="5" fillId="3" borderId="0" xfId="0" applyNumberFormat="1" applyFont="1" applyFill="1" applyAlignment="1">
      <alignment vertical="top"/>
    </xf>
    <xf numFmtId="0" fontId="5" fillId="3" borderId="0" xfId="0" applyFont="1" applyFill="1" applyAlignment="1">
      <alignment vertical="top"/>
    </xf>
    <xf numFmtId="4" fontId="6" fillId="3" borderId="0" xfId="0" applyNumberFormat="1" applyFont="1" applyFill="1" applyAlignment="1">
      <alignment vertical="top"/>
    </xf>
    <xf numFmtId="49" fontId="7" fillId="4" borderId="0" xfId="0" applyNumberFormat="1" applyFont="1" applyFill="1" applyAlignment="1">
      <alignment vertical="top"/>
    </xf>
    <xf numFmtId="49" fontId="7" fillId="0" borderId="0" xfId="0" applyNumberFormat="1" applyFont="1" applyAlignment="1">
      <alignment vertical="top"/>
    </xf>
    <xf numFmtId="0" fontId="7" fillId="0" borderId="0" xfId="0" applyFont="1" applyAlignment="1">
      <alignment vertical="top"/>
    </xf>
    <xf numFmtId="4" fontId="8" fillId="0" borderId="0" xfId="0" applyNumberFormat="1" applyFont="1" applyAlignment="1">
      <alignment vertical="top"/>
    </xf>
    <xf numFmtId="164" fontId="7" fillId="0" borderId="0" xfId="0" applyNumberFormat="1" applyFont="1" applyAlignment="1">
      <alignment vertical="top"/>
    </xf>
    <xf numFmtId="4" fontId="7" fillId="0" borderId="0" xfId="0" applyNumberFormat="1" applyFont="1" applyAlignment="1">
      <alignment vertical="top"/>
    </xf>
    <xf numFmtId="49" fontId="5" fillId="0" borderId="0" xfId="0" applyNumberFormat="1" applyFont="1" applyAlignment="1">
      <alignment vertical="top"/>
    </xf>
    <xf numFmtId="4" fontId="6" fillId="0" borderId="0" xfId="0" applyNumberFormat="1" applyFont="1" applyAlignment="1">
      <alignment vertical="top"/>
    </xf>
    <xf numFmtId="0" fontId="7" fillId="5" borderId="0" xfId="0" applyFont="1" applyFill="1" applyAlignment="1">
      <alignment vertical="top"/>
    </xf>
    <xf numFmtId="49" fontId="7" fillId="0" borderId="0" xfId="0" applyNumberFormat="1" applyFont="1" applyAlignment="1">
      <alignment vertical="top" wrapText="1"/>
    </xf>
    <xf numFmtId="3" fontId="7" fillId="0" borderId="0" xfId="0" applyNumberFormat="1" applyFont="1" applyAlignment="1">
      <alignment vertical="top"/>
    </xf>
    <xf numFmtId="49" fontId="5" fillId="6" borderId="0" xfId="0" applyNumberFormat="1" applyFont="1" applyFill="1" applyAlignment="1">
      <alignment vertical="top"/>
    </xf>
    <xf numFmtId="0" fontId="5" fillId="6" borderId="0" xfId="0" applyFont="1" applyFill="1" applyAlignment="1">
      <alignment vertical="top"/>
    </xf>
    <xf numFmtId="4" fontId="6" fillId="6" borderId="0" xfId="0" applyNumberFormat="1" applyFont="1" applyFill="1" applyAlignment="1">
      <alignment vertical="top"/>
    </xf>
    <xf numFmtId="49" fontId="5" fillId="7" borderId="0" xfId="0" applyNumberFormat="1" applyFont="1" applyFill="1" applyAlignment="1">
      <alignment vertical="top"/>
    </xf>
    <xf numFmtId="0" fontId="5" fillId="7" borderId="0" xfId="0" applyFont="1" applyFill="1" applyAlignment="1">
      <alignment vertical="top"/>
    </xf>
    <xf numFmtId="4" fontId="6" fillId="7" borderId="0" xfId="0" applyNumberFormat="1" applyFont="1" applyFill="1" applyAlignment="1">
      <alignment vertical="top"/>
    </xf>
    <xf numFmtId="0" fontId="4" fillId="0" borderId="0" xfId="0" applyFont="1" applyAlignment="1">
      <alignment vertical="top" wrapText="1"/>
    </xf>
    <xf numFmtId="49" fontId="5" fillId="2" borderId="0" xfId="0" applyNumberFormat="1" applyFont="1" applyFill="1" applyAlignment="1">
      <alignment vertical="top" wrapText="1"/>
    </xf>
    <xf numFmtId="49" fontId="5" fillId="3" borderId="0" xfId="0" applyNumberFormat="1" applyFont="1" applyFill="1" applyAlignment="1">
      <alignment vertical="top" wrapText="1"/>
    </xf>
    <xf numFmtId="0" fontId="7" fillId="0" borderId="0" xfId="0" applyFont="1" applyAlignment="1">
      <alignment vertical="top" wrapText="1"/>
    </xf>
    <xf numFmtId="0" fontId="7" fillId="5" borderId="0" xfId="0" applyFont="1" applyFill="1" applyAlignment="1">
      <alignment vertical="top" wrapText="1"/>
    </xf>
    <xf numFmtId="49" fontId="5" fillId="6" borderId="0" xfId="0" applyNumberFormat="1" applyFont="1" applyFill="1" applyAlignment="1">
      <alignment vertical="top" wrapText="1"/>
    </xf>
    <xf numFmtId="49" fontId="5" fillId="7" borderId="0" xfId="0" applyNumberFormat="1" applyFont="1" applyFill="1" applyAlignment="1">
      <alignment vertical="top" wrapText="1"/>
    </xf>
    <xf numFmtId="0" fontId="9"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AADDD-14DC-4877-995A-35988788AE5A}">
  <dimension ref="A1:N1087"/>
  <sheetViews>
    <sheetView tabSelected="1" zoomScale="115" zoomScaleNormal="115" workbookViewId="0">
      <pane xSplit="4" ySplit="1" topLeftCell="F2" activePane="bottomRight" state="frozen"/>
      <selection pane="topRight" activeCell="E1" sqref="E1"/>
      <selection pane="bottomLeft" activeCell="A4" sqref="A4"/>
      <selection pane="bottomRight" sqref="A1:XFD2"/>
    </sheetView>
  </sheetViews>
  <sheetFormatPr baseColWidth="10" defaultRowHeight="15" x14ac:dyDescent="0.2"/>
  <cols>
    <col min="1" max="1" width="13.1640625" bestFit="1" customWidth="1"/>
    <col min="2" max="2" width="6.5" bestFit="1" customWidth="1"/>
    <col min="3" max="3" width="3.83203125" bestFit="1" customWidth="1"/>
    <col min="4" max="4" width="83.6640625" customWidth="1"/>
    <col min="5" max="5" width="39.33203125" bestFit="1" customWidth="1"/>
    <col min="6" max="6" width="11.6640625" bestFit="1" customWidth="1"/>
    <col min="7" max="7" width="8.5" bestFit="1" customWidth="1"/>
    <col min="8" max="8" width="8.1640625" bestFit="1" customWidth="1"/>
    <col min="9" max="9" width="6.5" bestFit="1" customWidth="1"/>
    <col min="10" max="10" width="17.33203125" bestFit="1" customWidth="1"/>
    <col min="11" max="11" width="7.83203125" bestFit="1" customWidth="1"/>
    <col min="12" max="12" width="9.83203125" customWidth="1"/>
    <col min="13" max="13" width="12.5" customWidth="1"/>
  </cols>
  <sheetData>
    <row r="1" spans="1:13" x14ac:dyDescent="0.2">
      <c r="A1" s="4" t="s">
        <v>1</v>
      </c>
      <c r="B1" s="4" t="s">
        <v>2</v>
      </c>
      <c r="C1" s="4" t="s">
        <v>3</v>
      </c>
      <c r="D1" s="29" t="s">
        <v>4</v>
      </c>
      <c r="E1" s="4" t="s">
        <v>5</v>
      </c>
      <c r="F1" s="4" t="s">
        <v>6</v>
      </c>
      <c r="G1" s="4" t="s">
        <v>7</v>
      </c>
      <c r="H1" s="4" t="s">
        <v>8</v>
      </c>
      <c r="I1" s="4" t="s">
        <v>9</v>
      </c>
      <c r="J1" s="4" t="s">
        <v>10</v>
      </c>
      <c r="K1" s="4" t="s">
        <v>11</v>
      </c>
      <c r="L1" s="4" t="s">
        <v>12</v>
      </c>
      <c r="M1" s="4" t="s">
        <v>13</v>
      </c>
    </row>
    <row r="2" spans="1:13" x14ac:dyDescent="0.2">
      <c r="A2" s="5" t="s">
        <v>14</v>
      </c>
      <c r="B2" s="5" t="s">
        <v>15</v>
      </c>
      <c r="C2" s="5" t="s">
        <v>16</v>
      </c>
      <c r="D2" s="30" t="s">
        <v>17</v>
      </c>
      <c r="E2" s="6"/>
      <c r="F2" s="6"/>
      <c r="G2" s="6"/>
      <c r="H2" s="6"/>
      <c r="I2" s="6"/>
      <c r="J2" s="6"/>
      <c r="K2" s="7">
        <f>K60</f>
        <v>1</v>
      </c>
      <c r="L2" s="8">
        <f>L60</f>
        <v>38605.06</v>
      </c>
      <c r="M2" s="8">
        <f>M60</f>
        <v>38605.06</v>
      </c>
    </row>
    <row r="3" spans="1:13" x14ac:dyDescent="0.2">
      <c r="A3" s="9" t="s">
        <v>18</v>
      </c>
      <c r="B3" s="9" t="s">
        <v>15</v>
      </c>
      <c r="C3" s="9" t="s">
        <v>16</v>
      </c>
      <c r="D3" s="31" t="s">
        <v>19</v>
      </c>
      <c r="E3" s="10"/>
      <c r="F3" s="10"/>
      <c r="G3" s="10"/>
      <c r="H3" s="10"/>
      <c r="I3" s="10"/>
      <c r="J3" s="10"/>
      <c r="K3" s="11">
        <f>K19</f>
        <v>1</v>
      </c>
      <c r="L3" s="11">
        <f>L19</f>
        <v>7198</v>
      </c>
      <c r="M3" s="11">
        <f>M19</f>
        <v>7198</v>
      </c>
    </row>
    <row r="4" spans="1:13" x14ac:dyDescent="0.2">
      <c r="A4" s="12" t="s">
        <v>20</v>
      </c>
      <c r="B4" s="13" t="s">
        <v>21</v>
      </c>
      <c r="C4" s="13" t="s">
        <v>22</v>
      </c>
      <c r="D4" s="21" t="s">
        <v>23</v>
      </c>
      <c r="E4" s="14"/>
      <c r="F4" s="14"/>
      <c r="G4" s="14"/>
      <c r="H4" s="14"/>
      <c r="I4" s="14"/>
      <c r="J4" s="14"/>
      <c r="K4" s="15">
        <f>K7</f>
        <v>2</v>
      </c>
      <c r="L4" s="15">
        <f>L7</f>
        <v>1976.4</v>
      </c>
      <c r="M4" s="15">
        <f>M7</f>
        <v>3952.8</v>
      </c>
    </row>
    <row r="5" spans="1:13" ht="36" x14ac:dyDescent="0.2">
      <c r="A5" s="14"/>
      <c r="B5" s="14"/>
      <c r="C5" s="14"/>
      <c r="D5" s="21" t="s">
        <v>24</v>
      </c>
      <c r="E5" s="14"/>
      <c r="F5" s="14"/>
      <c r="G5" s="14"/>
      <c r="H5" s="14"/>
      <c r="I5" s="14"/>
      <c r="J5" s="14"/>
      <c r="K5" s="14"/>
      <c r="L5" s="14"/>
      <c r="M5" s="14"/>
    </row>
    <row r="6" spans="1:13" x14ac:dyDescent="0.2">
      <c r="A6" s="14"/>
      <c r="B6" s="14"/>
      <c r="C6" s="14"/>
      <c r="D6" s="32"/>
      <c r="E6" s="13" t="s">
        <v>25</v>
      </c>
      <c r="F6" s="16">
        <v>2</v>
      </c>
      <c r="G6" s="17">
        <v>0</v>
      </c>
      <c r="H6" s="17">
        <v>0</v>
      </c>
      <c r="I6" s="17">
        <v>0</v>
      </c>
      <c r="J6" s="15">
        <f>OR(F6&lt;&gt;0,G6&lt;&gt;0,H6&lt;&gt;0,I6&lt;&gt;0)*(F6 + (F6 = 0))*(G6 + (G6 = 0))*(H6 + (H6 = 0))*(I6 + (I6 = 0))</f>
        <v>2</v>
      </c>
      <c r="K6" s="14"/>
      <c r="L6" s="14"/>
      <c r="M6" s="14"/>
    </row>
    <row r="7" spans="1:13" x14ac:dyDescent="0.2">
      <c r="A7" s="14"/>
      <c r="B7" s="14"/>
      <c r="C7" s="14"/>
      <c r="D7" s="32"/>
      <c r="E7" s="14"/>
      <c r="F7" s="14"/>
      <c r="G7" s="14"/>
      <c r="H7" s="14"/>
      <c r="I7" s="14"/>
      <c r="J7" s="18" t="s">
        <v>26</v>
      </c>
      <c r="K7" s="19">
        <f>J6</f>
        <v>2</v>
      </c>
      <c r="L7" s="17">
        <v>1976.4</v>
      </c>
      <c r="M7" s="19">
        <f>ROUND(K7*L7,2)</f>
        <v>3952.8</v>
      </c>
    </row>
    <row r="8" spans="1:13" ht="1" customHeight="1" x14ac:dyDescent="0.2">
      <c r="A8" s="20"/>
      <c r="B8" s="20"/>
      <c r="C8" s="20"/>
      <c r="D8" s="33"/>
      <c r="E8" s="20"/>
      <c r="F8" s="20"/>
      <c r="G8" s="20"/>
      <c r="H8" s="20"/>
      <c r="I8" s="20"/>
      <c r="J8" s="20"/>
      <c r="K8" s="20"/>
      <c r="L8" s="20"/>
      <c r="M8" s="20"/>
    </row>
    <row r="9" spans="1:13" x14ac:dyDescent="0.2">
      <c r="A9" s="12" t="s">
        <v>27</v>
      </c>
      <c r="B9" s="13" t="s">
        <v>21</v>
      </c>
      <c r="C9" s="13" t="s">
        <v>22</v>
      </c>
      <c r="D9" s="21" t="s">
        <v>28</v>
      </c>
      <c r="E9" s="14"/>
      <c r="F9" s="14"/>
      <c r="G9" s="14"/>
      <c r="H9" s="14"/>
      <c r="I9" s="14"/>
      <c r="J9" s="14"/>
      <c r="K9" s="15">
        <f>K12</f>
        <v>1</v>
      </c>
      <c r="L9" s="15">
        <f>L12</f>
        <v>1024.8</v>
      </c>
      <c r="M9" s="15">
        <f>M12</f>
        <v>1024.8</v>
      </c>
    </row>
    <row r="10" spans="1:13" ht="24" x14ac:dyDescent="0.2">
      <c r="A10" s="14"/>
      <c r="B10" s="14"/>
      <c r="C10" s="14"/>
      <c r="D10" s="21" t="s">
        <v>29</v>
      </c>
      <c r="E10" s="14"/>
      <c r="F10" s="14"/>
      <c r="G10" s="14"/>
      <c r="H10" s="14"/>
      <c r="I10" s="14"/>
      <c r="J10" s="14"/>
      <c r="K10" s="14"/>
      <c r="L10" s="14"/>
      <c r="M10" s="14"/>
    </row>
    <row r="11" spans="1:13" x14ac:dyDescent="0.2">
      <c r="A11" s="14"/>
      <c r="B11" s="14"/>
      <c r="C11" s="14"/>
      <c r="D11" s="32"/>
      <c r="E11" s="13" t="s">
        <v>30</v>
      </c>
      <c r="F11" s="16">
        <v>1</v>
      </c>
      <c r="G11" s="17">
        <v>0</v>
      </c>
      <c r="H11" s="17">
        <v>0</v>
      </c>
      <c r="I11" s="17">
        <v>0</v>
      </c>
      <c r="J11" s="15">
        <f>OR(F11&lt;&gt;0,G11&lt;&gt;0,H11&lt;&gt;0,I11&lt;&gt;0)*(F11 + (F11 = 0))*(G11 + (G11 = 0))*(H11 + (H11 = 0))*(I11 + (I11 = 0))</f>
        <v>1</v>
      </c>
      <c r="K11" s="14"/>
      <c r="L11" s="14"/>
      <c r="M11" s="14"/>
    </row>
    <row r="12" spans="1:13" x14ac:dyDescent="0.2">
      <c r="A12" s="14"/>
      <c r="B12" s="14"/>
      <c r="C12" s="14"/>
      <c r="D12" s="32"/>
      <c r="E12" s="14"/>
      <c r="F12" s="14"/>
      <c r="G12" s="14"/>
      <c r="H12" s="14"/>
      <c r="I12" s="14"/>
      <c r="J12" s="18" t="s">
        <v>31</v>
      </c>
      <c r="K12" s="19">
        <f>J11</f>
        <v>1</v>
      </c>
      <c r="L12" s="17">
        <v>1024.8</v>
      </c>
      <c r="M12" s="19">
        <f>ROUND(K12*L12,2)</f>
        <v>1024.8</v>
      </c>
    </row>
    <row r="13" spans="1:13" ht="1" customHeight="1" x14ac:dyDescent="0.2">
      <c r="A13" s="20"/>
      <c r="B13" s="20"/>
      <c r="C13" s="20"/>
      <c r="D13" s="33"/>
      <c r="E13" s="20"/>
      <c r="F13" s="20"/>
      <c r="G13" s="20"/>
      <c r="H13" s="20"/>
      <c r="I13" s="20"/>
      <c r="J13" s="20"/>
      <c r="K13" s="20"/>
      <c r="L13" s="20"/>
      <c r="M13" s="20"/>
    </row>
    <row r="14" spans="1:13" x14ac:dyDescent="0.2">
      <c r="A14" s="12" t="s">
        <v>32</v>
      </c>
      <c r="B14" s="13" t="s">
        <v>21</v>
      </c>
      <c r="C14" s="13" t="s">
        <v>22</v>
      </c>
      <c r="D14" s="21" t="s">
        <v>33</v>
      </c>
      <c r="E14" s="14"/>
      <c r="F14" s="14"/>
      <c r="G14" s="14"/>
      <c r="H14" s="14"/>
      <c r="I14" s="14"/>
      <c r="J14" s="14"/>
      <c r="K14" s="15">
        <f>K17</f>
        <v>1</v>
      </c>
      <c r="L14" s="15">
        <f>L17</f>
        <v>2220.4</v>
      </c>
      <c r="M14" s="15">
        <f>M17</f>
        <v>2220.4</v>
      </c>
    </row>
    <row r="15" spans="1:13" x14ac:dyDescent="0.2">
      <c r="A15" s="14"/>
      <c r="B15" s="14"/>
      <c r="C15" s="14"/>
      <c r="D15" s="21" t="s">
        <v>34</v>
      </c>
      <c r="E15" s="14"/>
      <c r="F15" s="14"/>
      <c r="G15" s="14"/>
      <c r="H15" s="14"/>
      <c r="I15" s="14"/>
      <c r="J15" s="14"/>
      <c r="K15" s="14"/>
      <c r="L15" s="14"/>
      <c r="M15" s="14"/>
    </row>
    <row r="16" spans="1:13" x14ac:dyDescent="0.2">
      <c r="A16" s="14"/>
      <c r="B16" s="14"/>
      <c r="C16" s="14"/>
      <c r="D16" s="32"/>
      <c r="E16" s="13" t="s">
        <v>35</v>
      </c>
      <c r="F16" s="16">
        <v>1</v>
      </c>
      <c r="G16" s="17">
        <v>0</v>
      </c>
      <c r="H16" s="17">
        <v>0</v>
      </c>
      <c r="I16" s="17">
        <v>0</v>
      </c>
      <c r="J16" s="15">
        <f>OR(F16&lt;&gt;0,G16&lt;&gt;0,H16&lt;&gt;0,I16&lt;&gt;0)*(F16 + (F16 = 0))*(G16 + (G16 = 0))*(H16 + (H16 = 0))*(I16 + (I16 = 0))</f>
        <v>1</v>
      </c>
      <c r="K16" s="14"/>
      <c r="L16" s="14"/>
      <c r="M16" s="14"/>
    </row>
    <row r="17" spans="1:13" x14ac:dyDescent="0.2">
      <c r="A17" s="14"/>
      <c r="B17" s="14"/>
      <c r="C17" s="14"/>
      <c r="D17" s="32"/>
      <c r="E17" s="14"/>
      <c r="F17" s="14"/>
      <c r="G17" s="14"/>
      <c r="H17" s="14"/>
      <c r="I17" s="14"/>
      <c r="J17" s="18" t="s">
        <v>36</v>
      </c>
      <c r="K17" s="19">
        <f>J16</f>
        <v>1</v>
      </c>
      <c r="L17" s="17">
        <v>2220.4</v>
      </c>
      <c r="M17" s="19">
        <f>ROUND(K17*L17,2)</f>
        <v>2220.4</v>
      </c>
    </row>
    <row r="18" spans="1:13" ht="1" customHeight="1" x14ac:dyDescent="0.2">
      <c r="A18" s="20"/>
      <c r="B18" s="20"/>
      <c r="C18" s="20"/>
      <c r="D18" s="33"/>
      <c r="E18" s="20"/>
      <c r="F18" s="20"/>
      <c r="G18" s="20"/>
      <c r="H18" s="20"/>
      <c r="I18" s="20"/>
      <c r="J18" s="20"/>
      <c r="K18" s="20"/>
      <c r="L18" s="20"/>
      <c r="M18" s="20"/>
    </row>
    <row r="19" spans="1:13" x14ac:dyDescent="0.2">
      <c r="A19" s="14"/>
      <c r="B19" s="14"/>
      <c r="C19" s="14"/>
      <c r="D19" s="32"/>
      <c r="E19" s="14"/>
      <c r="F19" s="14"/>
      <c r="G19" s="14"/>
      <c r="H19" s="14"/>
      <c r="I19" s="14"/>
      <c r="J19" s="18" t="s">
        <v>37</v>
      </c>
      <c r="K19" s="17">
        <v>1</v>
      </c>
      <c r="L19" s="19">
        <f>M4+M9+M14</f>
        <v>7198</v>
      </c>
      <c r="M19" s="19">
        <f>ROUND(K19*L19,2)</f>
        <v>7198</v>
      </c>
    </row>
    <row r="20" spans="1:13" ht="1" customHeight="1" x14ac:dyDescent="0.2">
      <c r="A20" s="20"/>
      <c r="B20" s="20"/>
      <c r="C20" s="20"/>
      <c r="D20" s="33"/>
      <c r="E20" s="20"/>
      <c r="F20" s="20"/>
      <c r="G20" s="20"/>
      <c r="H20" s="20"/>
      <c r="I20" s="20"/>
      <c r="J20" s="20"/>
      <c r="K20" s="20"/>
      <c r="L20" s="20"/>
      <c r="M20" s="20"/>
    </row>
    <row r="21" spans="1:13" x14ac:dyDescent="0.2">
      <c r="A21" s="9" t="s">
        <v>38</v>
      </c>
      <c r="B21" s="9" t="s">
        <v>15</v>
      </c>
      <c r="C21" s="9" t="s">
        <v>16</v>
      </c>
      <c r="D21" s="31" t="s">
        <v>39</v>
      </c>
      <c r="E21" s="10"/>
      <c r="F21" s="10"/>
      <c r="G21" s="10"/>
      <c r="H21" s="10"/>
      <c r="I21" s="10"/>
      <c r="J21" s="10"/>
      <c r="K21" s="11">
        <f>K27</f>
        <v>1</v>
      </c>
      <c r="L21" s="11">
        <f>L27</f>
        <v>1281</v>
      </c>
      <c r="M21" s="11">
        <f>M27</f>
        <v>1281</v>
      </c>
    </row>
    <row r="22" spans="1:13" x14ac:dyDescent="0.2">
      <c r="A22" s="12" t="s">
        <v>40</v>
      </c>
      <c r="B22" s="13" t="s">
        <v>21</v>
      </c>
      <c r="C22" s="13" t="s">
        <v>22</v>
      </c>
      <c r="D22" s="21" t="s">
        <v>41</v>
      </c>
      <c r="E22" s="14"/>
      <c r="F22" s="14"/>
      <c r="G22" s="14"/>
      <c r="H22" s="14"/>
      <c r="I22" s="14"/>
      <c r="J22" s="14"/>
      <c r="K22" s="15">
        <f>K25</f>
        <v>1</v>
      </c>
      <c r="L22" s="15">
        <f>L25</f>
        <v>1281</v>
      </c>
      <c r="M22" s="15">
        <f>M25</f>
        <v>1281</v>
      </c>
    </row>
    <row r="23" spans="1:13" ht="24" x14ac:dyDescent="0.2">
      <c r="A23" s="14"/>
      <c r="B23" s="14"/>
      <c r="C23" s="14"/>
      <c r="D23" s="21" t="s">
        <v>42</v>
      </c>
      <c r="E23" s="14"/>
      <c r="F23" s="14"/>
      <c r="G23" s="14"/>
      <c r="H23" s="14"/>
      <c r="I23" s="14"/>
      <c r="J23" s="14"/>
      <c r="K23" s="14"/>
      <c r="L23" s="14"/>
      <c r="M23" s="14"/>
    </row>
    <row r="24" spans="1:13" x14ac:dyDescent="0.2">
      <c r="A24" s="14"/>
      <c r="B24" s="14"/>
      <c r="C24" s="14"/>
      <c r="D24" s="32"/>
      <c r="E24" s="13" t="s">
        <v>43</v>
      </c>
      <c r="F24" s="16">
        <v>1</v>
      </c>
      <c r="G24" s="17">
        <v>0</v>
      </c>
      <c r="H24" s="17">
        <v>0</v>
      </c>
      <c r="I24" s="17">
        <v>0</v>
      </c>
      <c r="J24" s="15">
        <f>OR(F24&lt;&gt;0,G24&lt;&gt;0,H24&lt;&gt;0,I24&lt;&gt;0)*(F24 + (F24 = 0))*(G24 + (G24 = 0))*(H24 + (H24 = 0))*(I24 + (I24 = 0))</f>
        <v>1</v>
      </c>
      <c r="K24" s="14"/>
      <c r="L24" s="14"/>
      <c r="M24" s="14"/>
    </row>
    <row r="25" spans="1:13" x14ac:dyDescent="0.2">
      <c r="A25" s="14"/>
      <c r="B25" s="14"/>
      <c r="C25" s="14"/>
      <c r="D25" s="32"/>
      <c r="E25" s="14"/>
      <c r="F25" s="14"/>
      <c r="G25" s="14"/>
      <c r="H25" s="14"/>
      <c r="I25" s="14"/>
      <c r="J25" s="18" t="s">
        <v>44</v>
      </c>
      <c r="K25" s="19">
        <f>J24</f>
        <v>1</v>
      </c>
      <c r="L25" s="17">
        <v>1281</v>
      </c>
      <c r="M25" s="19">
        <f>ROUND(K25*L25,2)</f>
        <v>1281</v>
      </c>
    </row>
    <row r="26" spans="1:13" ht="1" customHeight="1" x14ac:dyDescent="0.2">
      <c r="A26" s="20"/>
      <c r="B26" s="20"/>
      <c r="C26" s="20"/>
      <c r="D26" s="33"/>
      <c r="E26" s="20"/>
      <c r="F26" s="20"/>
      <c r="G26" s="20"/>
      <c r="H26" s="20"/>
      <c r="I26" s="20"/>
      <c r="J26" s="20"/>
      <c r="K26" s="20"/>
      <c r="L26" s="20"/>
      <c r="M26" s="20"/>
    </row>
    <row r="27" spans="1:13" x14ac:dyDescent="0.2">
      <c r="A27" s="14"/>
      <c r="B27" s="14"/>
      <c r="C27" s="14"/>
      <c r="D27" s="32"/>
      <c r="E27" s="14"/>
      <c r="F27" s="14"/>
      <c r="G27" s="14"/>
      <c r="H27" s="14"/>
      <c r="I27" s="14"/>
      <c r="J27" s="18" t="s">
        <v>45</v>
      </c>
      <c r="K27" s="17">
        <v>1</v>
      </c>
      <c r="L27" s="19">
        <f>M22</f>
        <v>1281</v>
      </c>
      <c r="M27" s="19">
        <f>ROUND(K27*L27,2)</f>
        <v>1281</v>
      </c>
    </row>
    <row r="28" spans="1:13" ht="1" customHeight="1" x14ac:dyDescent="0.2">
      <c r="A28" s="20"/>
      <c r="B28" s="20"/>
      <c r="C28" s="20"/>
      <c r="D28" s="33"/>
      <c r="E28" s="20"/>
      <c r="F28" s="20"/>
      <c r="G28" s="20"/>
      <c r="H28" s="20"/>
      <c r="I28" s="20"/>
      <c r="J28" s="20"/>
      <c r="K28" s="20"/>
      <c r="L28" s="20"/>
      <c r="M28" s="20"/>
    </row>
    <row r="29" spans="1:13" x14ac:dyDescent="0.2">
      <c r="A29" s="9" t="s">
        <v>46</v>
      </c>
      <c r="B29" s="9" t="s">
        <v>15</v>
      </c>
      <c r="C29" s="9" t="s">
        <v>16</v>
      </c>
      <c r="D29" s="31" t="s">
        <v>47</v>
      </c>
      <c r="E29" s="10"/>
      <c r="F29" s="10"/>
      <c r="G29" s="10"/>
      <c r="H29" s="10"/>
      <c r="I29" s="10"/>
      <c r="J29" s="10"/>
      <c r="K29" s="11">
        <f>K42</f>
        <v>1</v>
      </c>
      <c r="L29" s="11">
        <f>L42</f>
        <v>5951.76</v>
      </c>
      <c r="M29" s="11">
        <f>M42</f>
        <v>5951.76</v>
      </c>
    </row>
    <row r="30" spans="1:13" x14ac:dyDescent="0.2">
      <c r="A30" s="12" t="s">
        <v>48</v>
      </c>
      <c r="B30" s="13" t="s">
        <v>21</v>
      </c>
      <c r="C30" s="13" t="s">
        <v>49</v>
      </c>
      <c r="D30" s="21" t="s">
        <v>50</v>
      </c>
      <c r="E30" s="14"/>
      <c r="F30" s="14"/>
      <c r="G30" s="14"/>
      <c r="H30" s="14"/>
      <c r="I30" s="14"/>
      <c r="J30" s="14"/>
      <c r="K30" s="15">
        <f>K34</f>
        <v>109.07</v>
      </c>
      <c r="L30" s="15">
        <f>L34</f>
        <v>34.770000000000003</v>
      </c>
      <c r="M30" s="15">
        <f>M34</f>
        <v>3792.36</v>
      </c>
    </row>
    <row r="31" spans="1:13" ht="84" x14ac:dyDescent="0.2">
      <c r="A31" s="14"/>
      <c r="B31" s="14"/>
      <c r="C31" s="14"/>
      <c r="D31" s="21" t="s">
        <v>51</v>
      </c>
      <c r="E31" s="14"/>
      <c r="F31" s="14"/>
      <c r="G31" s="14"/>
      <c r="H31" s="14"/>
      <c r="I31" s="14"/>
      <c r="J31" s="14"/>
      <c r="K31" s="14"/>
      <c r="L31" s="14"/>
      <c r="M31" s="14"/>
    </row>
    <row r="32" spans="1:13" x14ac:dyDescent="0.2">
      <c r="A32" s="14"/>
      <c r="B32" s="14"/>
      <c r="C32" s="14"/>
      <c r="D32" s="32"/>
      <c r="E32" s="13" t="s">
        <v>52</v>
      </c>
      <c r="F32" s="16">
        <v>1</v>
      </c>
      <c r="G32" s="17">
        <v>70.569999999999993</v>
      </c>
      <c r="H32" s="17">
        <v>0</v>
      </c>
      <c r="I32" s="17">
        <v>0</v>
      </c>
      <c r="J32" s="15">
        <f>OR(F32&lt;&gt;0,G32&lt;&gt;0,H32&lt;&gt;0,I32&lt;&gt;0)*(F32 + (F32 = 0))*(G32 + (G32 = 0))*(H32 + (H32 = 0))*(I32 + (I32 = 0))</f>
        <v>70.569999999999993</v>
      </c>
      <c r="K32" s="14"/>
      <c r="L32" s="14"/>
      <c r="M32" s="14"/>
    </row>
    <row r="33" spans="1:13" x14ac:dyDescent="0.2">
      <c r="A33" s="14"/>
      <c r="B33" s="14"/>
      <c r="C33" s="14"/>
      <c r="D33" s="32"/>
      <c r="E33" s="13" t="s">
        <v>53</v>
      </c>
      <c r="F33" s="16">
        <v>1</v>
      </c>
      <c r="G33" s="17">
        <v>38.5</v>
      </c>
      <c r="H33" s="17">
        <v>0</v>
      </c>
      <c r="I33" s="17">
        <v>0</v>
      </c>
      <c r="J33" s="15">
        <f>OR(F33&lt;&gt;0,G33&lt;&gt;0,H33&lt;&gt;0,I33&lt;&gt;0)*(F33 + (F33 = 0))*(G33 + (G33 = 0))*(H33 + (H33 = 0))*(I33 + (I33 = 0))</f>
        <v>38.5</v>
      </c>
      <c r="K33" s="14"/>
      <c r="L33" s="14"/>
      <c r="M33" s="14"/>
    </row>
    <row r="34" spans="1:13" x14ac:dyDescent="0.2">
      <c r="A34" s="14"/>
      <c r="B34" s="14"/>
      <c r="C34" s="14"/>
      <c r="D34" s="32"/>
      <c r="E34" s="14"/>
      <c r="F34" s="14"/>
      <c r="G34" s="14"/>
      <c r="H34" s="14"/>
      <c r="I34" s="14"/>
      <c r="J34" s="18" t="s">
        <v>54</v>
      </c>
      <c r="K34" s="19">
        <f>SUM(J32:J33)</f>
        <v>109.07</v>
      </c>
      <c r="L34" s="17">
        <v>34.770000000000003</v>
      </c>
      <c r="M34" s="19">
        <f>ROUND(K34*L34,2)</f>
        <v>3792.36</v>
      </c>
    </row>
    <row r="35" spans="1:13" ht="1" customHeight="1" x14ac:dyDescent="0.2">
      <c r="A35" s="20"/>
      <c r="B35" s="20"/>
      <c r="C35" s="20"/>
      <c r="D35" s="33"/>
      <c r="E35" s="20"/>
      <c r="F35" s="20"/>
      <c r="G35" s="20"/>
      <c r="H35" s="20"/>
      <c r="I35" s="20"/>
      <c r="J35" s="20"/>
      <c r="K35" s="20"/>
      <c r="L35" s="20"/>
      <c r="M35" s="20"/>
    </row>
    <row r="36" spans="1:13" x14ac:dyDescent="0.2">
      <c r="A36" s="12" t="s">
        <v>55</v>
      </c>
      <c r="B36" s="13" t="s">
        <v>21</v>
      </c>
      <c r="C36" s="13" t="s">
        <v>56</v>
      </c>
      <c r="D36" s="21" t="s">
        <v>57</v>
      </c>
      <c r="E36" s="14"/>
      <c r="F36" s="14"/>
      <c r="G36" s="14"/>
      <c r="H36" s="14"/>
      <c r="I36" s="14"/>
      <c r="J36" s="14"/>
      <c r="K36" s="15">
        <f>K40</f>
        <v>2</v>
      </c>
      <c r="L36" s="15">
        <f>L40</f>
        <v>1079.7</v>
      </c>
      <c r="M36" s="15">
        <f>M40</f>
        <v>2159.4</v>
      </c>
    </row>
    <row r="37" spans="1:13" ht="24" x14ac:dyDescent="0.2">
      <c r="A37" s="14"/>
      <c r="B37" s="14"/>
      <c r="C37" s="14"/>
      <c r="D37" s="21" t="s">
        <v>58</v>
      </c>
      <c r="E37" s="14"/>
      <c r="F37" s="14"/>
      <c r="G37" s="14"/>
      <c r="H37" s="14"/>
      <c r="I37" s="14"/>
      <c r="J37" s="14"/>
      <c r="K37" s="14"/>
      <c r="L37" s="14"/>
      <c r="M37" s="14"/>
    </row>
    <row r="38" spans="1:13" x14ac:dyDescent="0.2">
      <c r="A38" s="14"/>
      <c r="B38" s="14"/>
      <c r="C38" s="14"/>
      <c r="D38" s="32"/>
      <c r="E38" s="13" t="s">
        <v>59</v>
      </c>
      <c r="F38" s="16">
        <v>1</v>
      </c>
      <c r="G38" s="17">
        <v>0</v>
      </c>
      <c r="H38" s="17">
        <v>0</v>
      </c>
      <c r="I38" s="17">
        <v>0</v>
      </c>
      <c r="J38" s="15">
        <f>OR(F38&lt;&gt;0,G38&lt;&gt;0,H38&lt;&gt;0,I38&lt;&gt;0)*(F38 + (F38 = 0))*(G38 + (G38 = 0))*(H38 + (H38 = 0))*(I38 + (I38 = 0))</f>
        <v>1</v>
      </c>
      <c r="K38" s="14"/>
      <c r="L38" s="14"/>
      <c r="M38" s="14"/>
    </row>
    <row r="39" spans="1:13" x14ac:dyDescent="0.2">
      <c r="A39" s="14"/>
      <c r="B39" s="14"/>
      <c r="C39" s="14"/>
      <c r="D39" s="32"/>
      <c r="E39" s="13" t="s">
        <v>60</v>
      </c>
      <c r="F39" s="16">
        <v>1</v>
      </c>
      <c r="G39" s="17">
        <v>0</v>
      </c>
      <c r="H39" s="17">
        <v>0</v>
      </c>
      <c r="I39" s="17">
        <v>0</v>
      </c>
      <c r="J39" s="15">
        <f>OR(F39&lt;&gt;0,G39&lt;&gt;0,H39&lt;&gt;0,I39&lt;&gt;0)*(F39 + (F39 = 0))*(G39 + (G39 = 0))*(H39 + (H39 = 0))*(I39 + (I39 = 0))</f>
        <v>1</v>
      </c>
      <c r="K39" s="14"/>
      <c r="L39" s="14"/>
      <c r="M39" s="14"/>
    </row>
    <row r="40" spans="1:13" x14ac:dyDescent="0.2">
      <c r="A40" s="14"/>
      <c r="B40" s="14"/>
      <c r="C40" s="14"/>
      <c r="D40" s="32"/>
      <c r="E40" s="14"/>
      <c r="F40" s="14"/>
      <c r="G40" s="14"/>
      <c r="H40" s="14"/>
      <c r="I40" s="14"/>
      <c r="J40" s="18" t="s">
        <v>61</v>
      </c>
      <c r="K40" s="19">
        <f>SUM(J38:J39)</f>
        <v>2</v>
      </c>
      <c r="L40" s="17">
        <v>1079.7</v>
      </c>
      <c r="M40" s="19">
        <f>ROUND(K40*L40,2)</f>
        <v>2159.4</v>
      </c>
    </row>
    <row r="41" spans="1:13" ht="1" customHeight="1" x14ac:dyDescent="0.2">
      <c r="A41" s="20"/>
      <c r="B41" s="20"/>
      <c r="C41" s="20"/>
      <c r="D41" s="33"/>
      <c r="E41" s="20"/>
      <c r="F41" s="20"/>
      <c r="G41" s="20"/>
      <c r="H41" s="20"/>
      <c r="I41" s="20"/>
      <c r="J41" s="20"/>
      <c r="K41" s="20"/>
      <c r="L41" s="20"/>
      <c r="M41" s="20"/>
    </row>
    <row r="42" spans="1:13" x14ac:dyDescent="0.2">
      <c r="A42" s="14"/>
      <c r="B42" s="14"/>
      <c r="C42" s="14"/>
      <c r="D42" s="32"/>
      <c r="E42" s="14"/>
      <c r="F42" s="14"/>
      <c r="G42" s="14"/>
      <c r="H42" s="14"/>
      <c r="I42" s="14"/>
      <c r="J42" s="18" t="s">
        <v>62</v>
      </c>
      <c r="K42" s="17">
        <v>1</v>
      </c>
      <c r="L42" s="19">
        <f>M30+M36</f>
        <v>5951.76</v>
      </c>
      <c r="M42" s="19">
        <f>ROUND(K42*L42,2)</f>
        <v>5951.76</v>
      </c>
    </row>
    <row r="43" spans="1:13" ht="1" customHeight="1" x14ac:dyDescent="0.2">
      <c r="A43" s="20"/>
      <c r="B43" s="20"/>
      <c r="C43" s="20"/>
      <c r="D43" s="33"/>
      <c r="E43" s="20"/>
      <c r="F43" s="20"/>
      <c r="G43" s="20"/>
      <c r="H43" s="20"/>
      <c r="I43" s="20"/>
      <c r="J43" s="20"/>
      <c r="K43" s="20"/>
      <c r="L43" s="20"/>
      <c r="M43" s="20"/>
    </row>
    <row r="44" spans="1:13" x14ac:dyDescent="0.2">
      <c r="A44" s="9" t="s">
        <v>63</v>
      </c>
      <c r="B44" s="9" t="s">
        <v>15</v>
      </c>
      <c r="C44" s="9" t="s">
        <v>16</v>
      </c>
      <c r="D44" s="31" t="s">
        <v>64</v>
      </c>
      <c r="E44" s="10"/>
      <c r="F44" s="10"/>
      <c r="G44" s="10"/>
      <c r="H44" s="10"/>
      <c r="I44" s="10"/>
      <c r="J44" s="10"/>
      <c r="K44" s="11">
        <f>K50</f>
        <v>1</v>
      </c>
      <c r="L44" s="11">
        <f>L50</f>
        <v>1604.3</v>
      </c>
      <c r="M44" s="11">
        <f>M50</f>
        <v>1604.3</v>
      </c>
    </row>
    <row r="45" spans="1:13" x14ac:dyDescent="0.2">
      <c r="A45" s="12" t="s">
        <v>65</v>
      </c>
      <c r="B45" s="13" t="s">
        <v>21</v>
      </c>
      <c r="C45" s="13" t="s">
        <v>66</v>
      </c>
      <c r="D45" s="21" t="s">
        <v>67</v>
      </c>
      <c r="E45" s="14"/>
      <c r="F45" s="14"/>
      <c r="G45" s="14"/>
      <c r="H45" s="14"/>
      <c r="I45" s="14"/>
      <c r="J45" s="14"/>
      <c r="K45" s="15">
        <f>K48</f>
        <v>1</v>
      </c>
      <c r="L45" s="15">
        <f>L48</f>
        <v>1604.3</v>
      </c>
      <c r="M45" s="15">
        <f>M48</f>
        <v>1604.3</v>
      </c>
    </row>
    <row r="46" spans="1:13" ht="72" x14ac:dyDescent="0.2">
      <c r="A46" s="14"/>
      <c r="B46" s="14"/>
      <c r="C46" s="14"/>
      <c r="D46" s="21" t="s">
        <v>68</v>
      </c>
      <c r="E46" s="14"/>
      <c r="F46" s="14"/>
      <c r="G46" s="14"/>
      <c r="H46" s="14"/>
      <c r="I46" s="14"/>
      <c r="J46" s="14"/>
      <c r="K46" s="14"/>
      <c r="L46" s="14"/>
      <c r="M46" s="14"/>
    </row>
    <row r="47" spans="1:13" x14ac:dyDescent="0.2">
      <c r="A47" s="14"/>
      <c r="B47" s="14"/>
      <c r="C47" s="14"/>
      <c r="D47" s="32"/>
      <c r="E47" s="13" t="s">
        <v>69</v>
      </c>
      <c r="F47" s="16">
        <v>1</v>
      </c>
      <c r="G47" s="17">
        <v>0</v>
      </c>
      <c r="H47" s="17">
        <v>0</v>
      </c>
      <c r="I47" s="17">
        <v>0</v>
      </c>
      <c r="J47" s="15">
        <f>OR(F47&lt;&gt;0,G47&lt;&gt;0,H47&lt;&gt;0,I47&lt;&gt;0)*(F47 + (F47 = 0))*(G47 + (G47 = 0))*(H47 + (H47 = 0))*(I47 + (I47 = 0))</f>
        <v>1</v>
      </c>
      <c r="K47" s="14"/>
      <c r="L47" s="14"/>
      <c r="M47" s="14"/>
    </row>
    <row r="48" spans="1:13" x14ac:dyDescent="0.2">
      <c r="A48" s="14"/>
      <c r="B48" s="14"/>
      <c r="C48" s="14"/>
      <c r="D48" s="32"/>
      <c r="E48" s="14"/>
      <c r="F48" s="14"/>
      <c r="G48" s="14"/>
      <c r="H48" s="14"/>
      <c r="I48" s="14"/>
      <c r="J48" s="18" t="s">
        <v>70</v>
      </c>
      <c r="K48" s="19">
        <f>J47</f>
        <v>1</v>
      </c>
      <c r="L48" s="17">
        <v>1604.3</v>
      </c>
      <c r="M48" s="19">
        <f>ROUND(K48*L48,2)</f>
        <v>1604.3</v>
      </c>
    </row>
    <row r="49" spans="1:13" ht="1" customHeight="1" x14ac:dyDescent="0.2">
      <c r="A49" s="20"/>
      <c r="B49" s="20"/>
      <c r="C49" s="20"/>
      <c r="D49" s="33"/>
      <c r="E49" s="20"/>
      <c r="F49" s="20"/>
      <c r="G49" s="20"/>
      <c r="H49" s="20"/>
      <c r="I49" s="20"/>
      <c r="J49" s="20"/>
      <c r="K49" s="20"/>
      <c r="L49" s="20"/>
      <c r="M49" s="20"/>
    </row>
    <row r="50" spans="1:13" x14ac:dyDescent="0.2">
      <c r="A50" s="14"/>
      <c r="B50" s="14"/>
      <c r="C50" s="14"/>
      <c r="D50" s="32"/>
      <c r="E50" s="14"/>
      <c r="F50" s="14"/>
      <c r="G50" s="14"/>
      <c r="H50" s="14"/>
      <c r="I50" s="14"/>
      <c r="J50" s="18" t="s">
        <v>71</v>
      </c>
      <c r="K50" s="17">
        <v>1</v>
      </c>
      <c r="L50" s="19">
        <f>M45</f>
        <v>1604.3</v>
      </c>
      <c r="M50" s="19">
        <f>ROUND(K50*L50,2)</f>
        <v>1604.3</v>
      </c>
    </row>
    <row r="51" spans="1:13" ht="1" customHeight="1" x14ac:dyDescent="0.2">
      <c r="A51" s="20"/>
      <c r="B51" s="20"/>
      <c r="C51" s="20"/>
      <c r="D51" s="33"/>
      <c r="E51" s="20"/>
      <c r="F51" s="20"/>
      <c r="G51" s="20"/>
      <c r="H51" s="20"/>
      <c r="I51" s="20"/>
      <c r="J51" s="20"/>
      <c r="K51" s="20"/>
      <c r="L51" s="20"/>
      <c r="M51" s="20"/>
    </row>
    <row r="52" spans="1:13" x14ac:dyDescent="0.2">
      <c r="A52" s="9" t="s">
        <v>72</v>
      </c>
      <c r="B52" s="9" t="s">
        <v>15</v>
      </c>
      <c r="C52" s="9" t="s">
        <v>16</v>
      </c>
      <c r="D52" s="31" t="s">
        <v>73</v>
      </c>
      <c r="E52" s="10"/>
      <c r="F52" s="10"/>
      <c r="G52" s="10"/>
      <c r="H52" s="10"/>
      <c r="I52" s="10"/>
      <c r="J52" s="10"/>
      <c r="K52" s="11">
        <f>K58</f>
        <v>1</v>
      </c>
      <c r="L52" s="11">
        <f>L58</f>
        <v>22570</v>
      </c>
      <c r="M52" s="11">
        <f>M58</f>
        <v>22570</v>
      </c>
    </row>
    <row r="53" spans="1:13" x14ac:dyDescent="0.2">
      <c r="A53" s="12" t="s">
        <v>74</v>
      </c>
      <c r="B53" s="13" t="s">
        <v>21</v>
      </c>
      <c r="C53" s="13" t="s">
        <v>22</v>
      </c>
      <c r="D53" s="21" t="s">
        <v>75</v>
      </c>
      <c r="E53" s="14"/>
      <c r="F53" s="14"/>
      <c r="G53" s="14"/>
      <c r="H53" s="14"/>
      <c r="I53" s="14"/>
      <c r="J53" s="14"/>
      <c r="K53" s="15">
        <f>K56</f>
        <v>1</v>
      </c>
      <c r="L53" s="15">
        <f>L56</f>
        <v>22570</v>
      </c>
      <c r="M53" s="15">
        <f>M56</f>
        <v>22570</v>
      </c>
    </row>
    <row r="54" spans="1:13" x14ac:dyDescent="0.2">
      <c r="A54" s="14"/>
      <c r="B54" s="14"/>
      <c r="C54" s="14"/>
      <c r="D54" s="21" t="s">
        <v>76</v>
      </c>
      <c r="E54" s="14"/>
      <c r="F54" s="14"/>
      <c r="G54" s="14"/>
      <c r="H54" s="14"/>
      <c r="I54" s="14"/>
      <c r="J54" s="14"/>
      <c r="K54" s="14"/>
      <c r="L54" s="14"/>
      <c r="M54" s="14"/>
    </row>
    <row r="55" spans="1:13" x14ac:dyDescent="0.2">
      <c r="A55" s="14"/>
      <c r="B55" s="14"/>
      <c r="C55" s="14"/>
      <c r="D55" s="32"/>
      <c r="E55" s="13" t="s">
        <v>77</v>
      </c>
      <c r="F55" s="16">
        <v>1</v>
      </c>
      <c r="G55" s="17">
        <v>0</v>
      </c>
      <c r="H55" s="17">
        <v>0</v>
      </c>
      <c r="I55" s="17">
        <v>0</v>
      </c>
      <c r="J55" s="15">
        <f>OR(F55&lt;&gt;0,G55&lt;&gt;0,H55&lt;&gt;0,I55&lt;&gt;0)*(F55 + (F55 = 0))*(G55 + (G55 = 0))*(H55 + (H55 = 0))*(I55 + (I55 = 0))</f>
        <v>1</v>
      </c>
      <c r="K55" s="14"/>
      <c r="L55" s="14"/>
      <c r="M55" s="14"/>
    </row>
    <row r="56" spans="1:13" x14ac:dyDescent="0.2">
      <c r="A56" s="14"/>
      <c r="B56" s="14"/>
      <c r="C56" s="14"/>
      <c r="D56" s="32"/>
      <c r="E56" s="14"/>
      <c r="F56" s="14"/>
      <c r="G56" s="14"/>
      <c r="H56" s="14"/>
      <c r="I56" s="14"/>
      <c r="J56" s="18" t="s">
        <v>78</v>
      </c>
      <c r="K56" s="19">
        <f>J55</f>
        <v>1</v>
      </c>
      <c r="L56" s="17">
        <v>22570</v>
      </c>
      <c r="M56" s="19">
        <f>ROUND(K56*L56,2)</f>
        <v>22570</v>
      </c>
    </row>
    <row r="57" spans="1:13" ht="1" customHeight="1" x14ac:dyDescent="0.2">
      <c r="A57" s="20"/>
      <c r="B57" s="20"/>
      <c r="C57" s="20"/>
      <c r="D57" s="33"/>
      <c r="E57" s="20"/>
      <c r="F57" s="20"/>
      <c r="G57" s="20"/>
      <c r="H57" s="20"/>
      <c r="I57" s="20"/>
      <c r="J57" s="20"/>
      <c r="K57" s="20"/>
      <c r="L57" s="20"/>
      <c r="M57" s="20"/>
    </row>
    <row r="58" spans="1:13" x14ac:dyDescent="0.2">
      <c r="A58" s="14"/>
      <c r="B58" s="14"/>
      <c r="C58" s="14"/>
      <c r="D58" s="32"/>
      <c r="E58" s="14"/>
      <c r="F58" s="14"/>
      <c r="G58" s="14"/>
      <c r="H58" s="14"/>
      <c r="I58" s="14"/>
      <c r="J58" s="18" t="s">
        <v>79</v>
      </c>
      <c r="K58" s="17">
        <v>1</v>
      </c>
      <c r="L58" s="19">
        <f>M53</f>
        <v>22570</v>
      </c>
      <c r="M58" s="19">
        <f>ROUND(K58*L58,2)</f>
        <v>22570</v>
      </c>
    </row>
    <row r="59" spans="1:13" ht="1" customHeight="1" x14ac:dyDescent="0.2">
      <c r="A59" s="20"/>
      <c r="B59" s="20"/>
      <c r="C59" s="20"/>
      <c r="D59" s="33"/>
      <c r="E59" s="20"/>
      <c r="F59" s="20"/>
      <c r="G59" s="20"/>
      <c r="H59" s="20"/>
      <c r="I59" s="20"/>
      <c r="J59" s="20"/>
      <c r="K59" s="20"/>
      <c r="L59" s="20"/>
      <c r="M59" s="20"/>
    </row>
    <row r="60" spans="1:13" x14ac:dyDescent="0.2">
      <c r="A60" s="14"/>
      <c r="B60" s="14"/>
      <c r="C60" s="14"/>
      <c r="D60" s="32"/>
      <c r="E60" s="14"/>
      <c r="F60" s="14"/>
      <c r="G60" s="14"/>
      <c r="H60" s="14"/>
      <c r="I60" s="14"/>
      <c r="J60" s="18" t="s">
        <v>80</v>
      </c>
      <c r="K60" s="22">
        <v>1</v>
      </c>
      <c r="L60" s="19">
        <f>M3+M21+M29+M44+M52</f>
        <v>38605.06</v>
      </c>
      <c r="M60" s="19">
        <f>ROUND(K60*L60,2)</f>
        <v>38605.06</v>
      </c>
    </row>
    <row r="61" spans="1:13" ht="1" customHeight="1" x14ac:dyDescent="0.2">
      <c r="A61" s="20"/>
      <c r="B61" s="20"/>
      <c r="C61" s="20"/>
      <c r="D61" s="33"/>
      <c r="E61" s="20"/>
      <c r="F61" s="20"/>
      <c r="G61" s="20"/>
      <c r="H61" s="20"/>
      <c r="I61" s="20"/>
      <c r="J61" s="20"/>
      <c r="K61" s="20"/>
      <c r="L61" s="20"/>
      <c r="M61" s="20"/>
    </row>
    <row r="62" spans="1:13" x14ac:dyDescent="0.2">
      <c r="A62" s="5" t="s">
        <v>81</v>
      </c>
      <c r="B62" s="5" t="s">
        <v>15</v>
      </c>
      <c r="C62" s="5" t="s">
        <v>16</v>
      </c>
      <c r="D62" s="30" t="s">
        <v>82</v>
      </c>
      <c r="E62" s="6"/>
      <c r="F62" s="6"/>
      <c r="G62" s="6"/>
      <c r="H62" s="6"/>
      <c r="I62" s="6"/>
      <c r="J62" s="6"/>
      <c r="K62" s="7">
        <f>K117</f>
        <v>1</v>
      </c>
      <c r="L62" s="8">
        <f>L117</f>
        <v>8145.14</v>
      </c>
      <c r="M62" s="8">
        <f>M117</f>
        <v>8145.14</v>
      </c>
    </row>
    <row r="63" spans="1:13" x14ac:dyDescent="0.2">
      <c r="A63" s="9" t="s">
        <v>83</v>
      </c>
      <c r="B63" s="9" t="s">
        <v>15</v>
      </c>
      <c r="C63" s="9" t="s">
        <v>16</v>
      </c>
      <c r="D63" s="31" t="s">
        <v>84</v>
      </c>
      <c r="E63" s="10"/>
      <c r="F63" s="10"/>
      <c r="G63" s="10"/>
      <c r="H63" s="10"/>
      <c r="I63" s="10"/>
      <c r="J63" s="10"/>
      <c r="K63" s="11">
        <f>K80</f>
        <v>1</v>
      </c>
      <c r="L63" s="11">
        <f>L80</f>
        <v>1101.6600000000001</v>
      </c>
      <c r="M63" s="11">
        <f>M80</f>
        <v>1101.6600000000001</v>
      </c>
    </row>
    <row r="64" spans="1:13" x14ac:dyDescent="0.2">
      <c r="A64" s="23" t="s">
        <v>85</v>
      </c>
      <c r="B64" s="23" t="s">
        <v>15</v>
      </c>
      <c r="C64" s="23" t="s">
        <v>16</v>
      </c>
      <c r="D64" s="34" t="s">
        <v>86</v>
      </c>
      <c r="E64" s="24"/>
      <c r="F64" s="24"/>
      <c r="G64" s="24"/>
      <c r="H64" s="24"/>
      <c r="I64" s="24"/>
      <c r="J64" s="24"/>
      <c r="K64" s="25">
        <f>K70</f>
        <v>1</v>
      </c>
      <c r="L64" s="25">
        <f>L70</f>
        <v>530.70000000000005</v>
      </c>
      <c r="M64" s="25">
        <f>M70</f>
        <v>530.70000000000005</v>
      </c>
    </row>
    <row r="65" spans="1:13" x14ac:dyDescent="0.2">
      <c r="A65" s="12" t="s">
        <v>87</v>
      </c>
      <c r="B65" s="13" t="s">
        <v>21</v>
      </c>
      <c r="C65" s="13" t="s">
        <v>88</v>
      </c>
      <c r="D65" s="21" t="s">
        <v>89</v>
      </c>
      <c r="E65" s="14"/>
      <c r="F65" s="14"/>
      <c r="G65" s="14"/>
      <c r="H65" s="14"/>
      <c r="I65" s="14"/>
      <c r="J65" s="14"/>
      <c r="K65" s="15">
        <f>K68</f>
        <v>0.1</v>
      </c>
      <c r="L65" s="15">
        <f>L68</f>
        <v>5307</v>
      </c>
      <c r="M65" s="15">
        <f>M68</f>
        <v>530.70000000000005</v>
      </c>
    </row>
    <row r="66" spans="1:13" ht="36" x14ac:dyDescent="0.2">
      <c r="A66" s="14"/>
      <c r="B66" s="14"/>
      <c r="C66" s="14"/>
      <c r="D66" s="21" t="s">
        <v>90</v>
      </c>
      <c r="E66" s="14"/>
      <c r="F66" s="14"/>
      <c r="G66" s="14"/>
      <c r="H66" s="14"/>
      <c r="I66" s="14"/>
      <c r="J66" s="14"/>
      <c r="K66" s="14"/>
      <c r="L66" s="14"/>
      <c r="M66" s="14"/>
    </row>
    <row r="67" spans="1:13" x14ac:dyDescent="0.2">
      <c r="A67" s="14"/>
      <c r="B67" s="14"/>
      <c r="C67" s="14"/>
      <c r="D67" s="32"/>
      <c r="E67" s="13" t="s">
        <v>91</v>
      </c>
      <c r="F67" s="16">
        <v>1</v>
      </c>
      <c r="G67" s="17">
        <v>0</v>
      </c>
      <c r="H67" s="17">
        <v>0</v>
      </c>
      <c r="I67" s="17">
        <v>0.1</v>
      </c>
      <c r="J67" s="15">
        <f>OR(F67&lt;&gt;0,G67&lt;&gt;0,H67&lt;&gt;0,I67&lt;&gt;0)*(F67 + (F67 = 0))*(G67 + (G67 = 0))*(H67 + (H67 = 0))*(I67 + (I67 = 0))</f>
        <v>0.1</v>
      </c>
      <c r="K67" s="14"/>
      <c r="L67" s="14"/>
      <c r="M67" s="14"/>
    </row>
    <row r="68" spans="1:13" x14ac:dyDescent="0.2">
      <c r="A68" s="14"/>
      <c r="B68" s="14"/>
      <c r="C68" s="14"/>
      <c r="D68" s="32"/>
      <c r="E68" s="14"/>
      <c r="F68" s="14"/>
      <c r="G68" s="14"/>
      <c r="H68" s="14"/>
      <c r="I68" s="14"/>
      <c r="J68" s="18" t="s">
        <v>92</v>
      </c>
      <c r="K68" s="19">
        <f>J67</f>
        <v>0.1</v>
      </c>
      <c r="L68" s="17">
        <v>5307</v>
      </c>
      <c r="M68" s="19">
        <f>ROUND(K68*L68,2)</f>
        <v>530.70000000000005</v>
      </c>
    </row>
    <row r="69" spans="1:13" ht="1" customHeight="1" x14ac:dyDescent="0.2">
      <c r="A69" s="20"/>
      <c r="B69" s="20"/>
      <c r="C69" s="20"/>
      <c r="D69" s="33"/>
      <c r="E69" s="20"/>
      <c r="F69" s="20"/>
      <c r="G69" s="20"/>
      <c r="H69" s="20"/>
      <c r="I69" s="20"/>
      <c r="J69" s="20"/>
      <c r="K69" s="20"/>
      <c r="L69" s="20"/>
      <c r="M69" s="20"/>
    </row>
    <row r="70" spans="1:13" x14ac:dyDescent="0.2">
      <c r="A70" s="14"/>
      <c r="B70" s="14"/>
      <c r="C70" s="14"/>
      <c r="D70" s="32"/>
      <c r="E70" s="14"/>
      <c r="F70" s="14"/>
      <c r="G70" s="14"/>
      <c r="H70" s="14"/>
      <c r="I70" s="14"/>
      <c r="J70" s="18" t="s">
        <v>93</v>
      </c>
      <c r="K70" s="17">
        <v>1</v>
      </c>
      <c r="L70" s="19">
        <f>M65</f>
        <v>530.70000000000005</v>
      </c>
      <c r="M70" s="19">
        <f>ROUND(K70*L70,2)</f>
        <v>530.70000000000005</v>
      </c>
    </row>
    <row r="71" spans="1:13" ht="1" customHeight="1" x14ac:dyDescent="0.2">
      <c r="A71" s="20"/>
      <c r="B71" s="20"/>
      <c r="C71" s="20"/>
      <c r="D71" s="33"/>
      <c r="E71" s="20"/>
      <c r="F71" s="20"/>
      <c r="G71" s="20"/>
      <c r="H71" s="20"/>
      <c r="I71" s="20"/>
      <c r="J71" s="20"/>
      <c r="K71" s="20"/>
      <c r="L71" s="20"/>
      <c r="M71" s="20"/>
    </row>
    <row r="72" spans="1:13" x14ac:dyDescent="0.2">
      <c r="A72" s="23" t="s">
        <v>94</v>
      </c>
      <c r="B72" s="23" t="s">
        <v>15</v>
      </c>
      <c r="C72" s="23" t="s">
        <v>16</v>
      </c>
      <c r="D72" s="34" t="s">
        <v>95</v>
      </c>
      <c r="E72" s="24"/>
      <c r="F72" s="24"/>
      <c r="G72" s="24"/>
      <c r="H72" s="24"/>
      <c r="I72" s="24"/>
      <c r="J72" s="24"/>
      <c r="K72" s="25">
        <f>K78</f>
        <v>1</v>
      </c>
      <c r="L72" s="25">
        <f>L78</f>
        <v>570.96</v>
      </c>
      <c r="M72" s="25">
        <f>M78</f>
        <v>570.96</v>
      </c>
    </row>
    <row r="73" spans="1:13" x14ac:dyDescent="0.2">
      <c r="A73" s="12" t="s">
        <v>96</v>
      </c>
      <c r="B73" s="13" t="s">
        <v>21</v>
      </c>
      <c r="C73" s="13" t="s">
        <v>88</v>
      </c>
      <c r="D73" s="21" t="s">
        <v>97</v>
      </c>
      <c r="E73" s="14"/>
      <c r="F73" s="14"/>
      <c r="G73" s="14"/>
      <c r="H73" s="14"/>
      <c r="I73" s="14"/>
      <c r="J73" s="14"/>
      <c r="K73" s="15">
        <f>K76</f>
        <v>0.6</v>
      </c>
      <c r="L73" s="15">
        <f>L76</f>
        <v>951.6</v>
      </c>
      <c r="M73" s="15">
        <f>M76</f>
        <v>570.96</v>
      </c>
    </row>
    <row r="74" spans="1:13" ht="60" x14ac:dyDescent="0.2">
      <c r="A74" s="14"/>
      <c r="B74" s="14"/>
      <c r="C74" s="14"/>
      <c r="D74" s="21" t="s">
        <v>98</v>
      </c>
      <c r="E74" s="14"/>
      <c r="F74" s="14"/>
      <c r="G74" s="14"/>
      <c r="H74" s="14"/>
      <c r="I74" s="14"/>
      <c r="J74" s="14"/>
      <c r="K74" s="14"/>
      <c r="L74" s="14"/>
      <c r="M74" s="14"/>
    </row>
    <row r="75" spans="1:13" x14ac:dyDescent="0.2">
      <c r="A75" s="14"/>
      <c r="B75" s="14"/>
      <c r="C75" s="14"/>
      <c r="D75" s="32"/>
      <c r="E75" s="13" t="s">
        <v>99</v>
      </c>
      <c r="F75" s="16">
        <v>1</v>
      </c>
      <c r="G75" s="17">
        <v>0</v>
      </c>
      <c r="H75" s="17">
        <v>0</v>
      </c>
      <c r="I75" s="17">
        <v>0.6</v>
      </c>
      <c r="J75" s="15">
        <f>OR(F75&lt;&gt;0,G75&lt;&gt;0,H75&lt;&gt;0,I75&lt;&gt;0)*(F75 + (F75 = 0))*(G75 + (G75 = 0))*(H75 + (H75 = 0))*(I75 + (I75 = 0))</f>
        <v>0.6</v>
      </c>
      <c r="K75" s="14"/>
      <c r="L75" s="14"/>
      <c r="M75" s="14"/>
    </row>
    <row r="76" spans="1:13" x14ac:dyDescent="0.2">
      <c r="A76" s="14"/>
      <c r="B76" s="14"/>
      <c r="C76" s="14"/>
      <c r="D76" s="32"/>
      <c r="E76" s="14"/>
      <c r="F76" s="14"/>
      <c r="G76" s="14"/>
      <c r="H76" s="14"/>
      <c r="I76" s="14"/>
      <c r="J76" s="18" t="s">
        <v>100</v>
      </c>
      <c r="K76" s="19">
        <f>J75</f>
        <v>0.6</v>
      </c>
      <c r="L76" s="17">
        <v>951.6</v>
      </c>
      <c r="M76" s="19">
        <f>ROUND(K76*L76,2)</f>
        <v>570.96</v>
      </c>
    </row>
    <row r="77" spans="1:13" ht="1" customHeight="1" x14ac:dyDescent="0.2">
      <c r="A77" s="20"/>
      <c r="B77" s="20"/>
      <c r="C77" s="20"/>
      <c r="D77" s="33"/>
      <c r="E77" s="20"/>
      <c r="F77" s="20"/>
      <c r="G77" s="20"/>
      <c r="H77" s="20"/>
      <c r="I77" s="20"/>
      <c r="J77" s="20"/>
      <c r="K77" s="20"/>
      <c r="L77" s="20"/>
      <c r="M77" s="20"/>
    </row>
    <row r="78" spans="1:13" x14ac:dyDescent="0.2">
      <c r="A78" s="14"/>
      <c r="B78" s="14"/>
      <c r="C78" s="14"/>
      <c r="D78" s="32"/>
      <c r="E78" s="14"/>
      <c r="F78" s="14"/>
      <c r="G78" s="14"/>
      <c r="H78" s="14"/>
      <c r="I78" s="14"/>
      <c r="J78" s="18" t="s">
        <v>101</v>
      </c>
      <c r="K78" s="17">
        <v>1</v>
      </c>
      <c r="L78" s="19">
        <f>M73</f>
        <v>570.96</v>
      </c>
      <c r="M78" s="19">
        <f>ROUND(K78*L78,2)</f>
        <v>570.96</v>
      </c>
    </row>
    <row r="79" spans="1:13" ht="1" customHeight="1" x14ac:dyDescent="0.2">
      <c r="A79" s="20"/>
      <c r="B79" s="20"/>
      <c r="C79" s="20"/>
      <c r="D79" s="33"/>
      <c r="E79" s="20"/>
      <c r="F79" s="20"/>
      <c r="G79" s="20"/>
      <c r="H79" s="20"/>
      <c r="I79" s="20"/>
      <c r="J79" s="20"/>
      <c r="K79" s="20"/>
      <c r="L79" s="20"/>
      <c r="M79" s="20"/>
    </row>
    <row r="80" spans="1:13" x14ac:dyDescent="0.2">
      <c r="A80" s="14"/>
      <c r="B80" s="14"/>
      <c r="C80" s="14"/>
      <c r="D80" s="32"/>
      <c r="E80" s="14"/>
      <c r="F80" s="14"/>
      <c r="G80" s="14"/>
      <c r="H80" s="14"/>
      <c r="I80" s="14"/>
      <c r="J80" s="18" t="s">
        <v>102</v>
      </c>
      <c r="K80" s="17">
        <v>1</v>
      </c>
      <c r="L80" s="19">
        <f>M64+M72</f>
        <v>1101.6600000000001</v>
      </c>
      <c r="M80" s="19">
        <f>ROUND(K80*L80,2)</f>
        <v>1101.6600000000001</v>
      </c>
    </row>
    <row r="81" spans="1:13" ht="1" customHeight="1" x14ac:dyDescent="0.2">
      <c r="A81" s="20"/>
      <c r="B81" s="20"/>
      <c r="C81" s="20"/>
      <c r="D81" s="33"/>
      <c r="E81" s="20"/>
      <c r="F81" s="20"/>
      <c r="G81" s="20"/>
      <c r="H81" s="20"/>
      <c r="I81" s="20"/>
      <c r="J81" s="20"/>
      <c r="K81" s="20"/>
      <c r="L81" s="20"/>
      <c r="M81" s="20"/>
    </row>
    <row r="82" spans="1:13" x14ac:dyDescent="0.2">
      <c r="A82" s="9" t="s">
        <v>103</v>
      </c>
      <c r="B82" s="9" t="s">
        <v>15</v>
      </c>
      <c r="C82" s="9" t="s">
        <v>16</v>
      </c>
      <c r="D82" s="31" t="s">
        <v>104</v>
      </c>
      <c r="E82" s="10"/>
      <c r="F82" s="10"/>
      <c r="G82" s="10"/>
      <c r="H82" s="10"/>
      <c r="I82" s="10"/>
      <c r="J82" s="10"/>
      <c r="K82" s="11">
        <f>K92</f>
        <v>1</v>
      </c>
      <c r="L82" s="11">
        <f>L92</f>
        <v>5278.72</v>
      </c>
      <c r="M82" s="11">
        <f>M92</f>
        <v>5278.72</v>
      </c>
    </row>
    <row r="83" spans="1:13" x14ac:dyDescent="0.2">
      <c r="A83" s="12" t="s">
        <v>105</v>
      </c>
      <c r="B83" s="13" t="s">
        <v>21</v>
      </c>
      <c r="C83" s="13" t="s">
        <v>106</v>
      </c>
      <c r="D83" s="21" t="s">
        <v>107</v>
      </c>
      <c r="E83" s="14"/>
      <c r="F83" s="14"/>
      <c r="G83" s="14"/>
      <c r="H83" s="14"/>
      <c r="I83" s="14"/>
      <c r="J83" s="14"/>
      <c r="K83" s="15">
        <f>K90</f>
        <v>1665.21</v>
      </c>
      <c r="L83" s="15">
        <f>L90</f>
        <v>3.17</v>
      </c>
      <c r="M83" s="15">
        <f>M90</f>
        <v>5278.72</v>
      </c>
    </row>
    <row r="84" spans="1:13" ht="60" x14ac:dyDescent="0.2">
      <c r="A84" s="14"/>
      <c r="B84" s="14"/>
      <c r="C84" s="14"/>
      <c r="D84" s="21" t="s">
        <v>108</v>
      </c>
      <c r="E84" s="14"/>
      <c r="F84" s="14"/>
      <c r="G84" s="14"/>
      <c r="H84" s="14"/>
      <c r="I84" s="14"/>
      <c r="J84" s="14"/>
      <c r="K84" s="14"/>
      <c r="L84" s="14"/>
      <c r="M84" s="14"/>
    </row>
    <row r="85" spans="1:13" x14ac:dyDescent="0.2">
      <c r="A85" s="14"/>
      <c r="B85" s="14"/>
      <c r="C85" s="14"/>
      <c r="D85" s="32"/>
      <c r="E85" s="13" t="s">
        <v>109</v>
      </c>
      <c r="F85" s="16">
        <v>1</v>
      </c>
      <c r="G85" s="17">
        <v>13.9</v>
      </c>
      <c r="H85" s="17">
        <v>0</v>
      </c>
      <c r="I85" s="17">
        <v>0</v>
      </c>
      <c r="J85" s="17">
        <v>354.45</v>
      </c>
      <c r="K85" s="13" t="s">
        <v>110</v>
      </c>
      <c r="L85" s="14"/>
      <c r="M85" s="14"/>
    </row>
    <row r="86" spans="1:13" x14ac:dyDescent="0.2">
      <c r="A86" s="14"/>
      <c r="B86" s="14"/>
      <c r="C86" s="14"/>
      <c r="D86" s="32"/>
      <c r="E86" s="13" t="s">
        <v>111</v>
      </c>
      <c r="F86" s="16">
        <v>70</v>
      </c>
      <c r="G86" s="17">
        <v>0</v>
      </c>
      <c r="H86" s="17">
        <v>0</v>
      </c>
      <c r="I86" s="17">
        <v>5.46</v>
      </c>
      <c r="J86" s="17">
        <v>340.16</v>
      </c>
      <c r="K86" s="13" t="s">
        <v>112</v>
      </c>
      <c r="L86" s="14"/>
      <c r="M86" s="14"/>
    </row>
    <row r="87" spans="1:13" x14ac:dyDescent="0.2">
      <c r="A87" s="14"/>
      <c r="B87" s="14"/>
      <c r="C87" s="14"/>
      <c r="D87" s="32"/>
      <c r="E87" s="13" t="s">
        <v>113</v>
      </c>
      <c r="F87" s="16">
        <v>1</v>
      </c>
      <c r="G87" s="17">
        <v>16.5</v>
      </c>
      <c r="H87" s="17">
        <v>0</v>
      </c>
      <c r="I87" s="17">
        <v>0</v>
      </c>
      <c r="J87" s="17">
        <v>420.75</v>
      </c>
      <c r="K87" s="13" t="s">
        <v>110</v>
      </c>
      <c r="L87" s="14"/>
      <c r="M87" s="14"/>
    </row>
    <row r="88" spans="1:13" x14ac:dyDescent="0.2">
      <c r="A88" s="14"/>
      <c r="B88" s="14"/>
      <c r="C88" s="14"/>
      <c r="D88" s="32"/>
      <c r="E88" s="13" t="s">
        <v>114</v>
      </c>
      <c r="F88" s="16">
        <v>82</v>
      </c>
      <c r="G88" s="17">
        <v>0</v>
      </c>
      <c r="H88" s="17">
        <v>0</v>
      </c>
      <c r="I88" s="17">
        <v>5.46</v>
      </c>
      <c r="J88" s="17">
        <v>398.47</v>
      </c>
      <c r="K88" s="13" t="s">
        <v>112</v>
      </c>
      <c r="L88" s="14"/>
      <c r="M88" s="14"/>
    </row>
    <row r="89" spans="1:13" x14ac:dyDescent="0.2">
      <c r="A89" s="14"/>
      <c r="B89" s="14"/>
      <c r="C89" s="14"/>
      <c r="D89" s="32"/>
      <c r="E89" s="13" t="s">
        <v>115</v>
      </c>
      <c r="F89" s="16">
        <v>0.1</v>
      </c>
      <c r="G89" s="17">
        <v>1513.83</v>
      </c>
      <c r="H89" s="17">
        <v>0</v>
      </c>
      <c r="I89" s="17">
        <v>0</v>
      </c>
      <c r="J89" s="15">
        <f>OR(F89&lt;&gt;0,G89&lt;&gt;0,H89&lt;&gt;0,I89&lt;&gt;0)*(F89 + (F89 = 0))*(G89 + (G89 = 0))*(H89 + (H89 = 0))*(I89 + (I89 = 0))</f>
        <v>151.38</v>
      </c>
      <c r="K89" s="14"/>
      <c r="L89" s="14"/>
      <c r="M89" s="14"/>
    </row>
    <row r="90" spans="1:13" x14ac:dyDescent="0.2">
      <c r="A90" s="14"/>
      <c r="B90" s="14"/>
      <c r="C90" s="14"/>
      <c r="D90" s="32"/>
      <c r="E90" s="14"/>
      <c r="F90" s="14"/>
      <c r="G90" s="14"/>
      <c r="H90" s="14"/>
      <c r="I90" s="14"/>
      <c r="J90" s="18" t="s">
        <v>116</v>
      </c>
      <c r="K90" s="19">
        <f>SUM(J85:J89)</f>
        <v>1665.21</v>
      </c>
      <c r="L90" s="17">
        <v>3.17</v>
      </c>
      <c r="M90" s="19">
        <f>ROUND(K90*L90,2)</f>
        <v>5278.72</v>
      </c>
    </row>
    <row r="91" spans="1:13" ht="1" customHeight="1" x14ac:dyDescent="0.2">
      <c r="A91" s="20"/>
      <c r="B91" s="20"/>
      <c r="C91" s="20"/>
      <c r="D91" s="33"/>
      <c r="E91" s="20"/>
      <c r="F91" s="20"/>
      <c r="G91" s="20"/>
      <c r="H91" s="20"/>
      <c r="I91" s="20"/>
      <c r="J91" s="20"/>
      <c r="K91" s="20"/>
      <c r="L91" s="20"/>
      <c r="M91" s="20"/>
    </row>
    <row r="92" spans="1:13" x14ac:dyDescent="0.2">
      <c r="A92" s="14"/>
      <c r="B92" s="14"/>
      <c r="C92" s="14"/>
      <c r="D92" s="32"/>
      <c r="E92" s="14"/>
      <c r="F92" s="14"/>
      <c r="G92" s="14"/>
      <c r="H92" s="14"/>
      <c r="I92" s="14"/>
      <c r="J92" s="18" t="s">
        <v>117</v>
      </c>
      <c r="K92" s="17">
        <v>1</v>
      </c>
      <c r="L92" s="19">
        <f>M83</f>
        <v>5278.72</v>
      </c>
      <c r="M92" s="19">
        <f>ROUND(K92*L92,2)</f>
        <v>5278.72</v>
      </c>
    </row>
    <row r="93" spans="1:13" ht="1" customHeight="1" x14ac:dyDescent="0.2">
      <c r="A93" s="20"/>
      <c r="B93" s="20"/>
      <c r="C93" s="20"/>
      <c r="D93" s="33"/>
      <c r="E93" s="20"/>
      <c r="F93" s="20"/>
      <c r="G93" s="20"/>
      <c r="H93" s="20"/>
      <c r="I93" s="20"/>
      <c r="J93" s="20"/>
      <c r="K93" s="20"/>
      <c r="L93" s="20"/>
      <c r="M93" s="20"/>
    </row>
    <row r="94" spans="1:13" x14ac:dyDescent="0.2">
      <c r="A94" s="9" t="s">
        <v>118</v>
      </c>
      <c r="B94" s="9" t="s">
        <v>15</v>
      </c>
      <c r="C94" s="9" t="s">
        <v>16</v>
      </c>
      <c r="D94" s="31" t="s">
        <v>119</v>
      </c>
      <c r="E94" s="10"/>
      <c r="F94" s="10"/>
      <c r="G94" s="10"/>
      <c r="H94" s="10"/>
      <c r="I94" s="10"/>
      <c r="J94" s="10"/>
      <c r="K94" s="11">
        <f>K115</f>
        <v>1</v>
      </c>
      <c r="L94" s="11">
        <f>L115</f>
        <v>1764.76</v>
      </c>
      <c r="M94" s="11">
        <f>M115</f>
        <v>1764.76</v>
      </c>
    </row>
    <row r="95" spans="1:13" x14ac:dyDescent="0.2">
      <c r="A95" s="12" t="s">
        <v>120</v>
      </c>
      <c r="B95" s="13" t="s">
        <v>21</v>
      </c>
      <c r="C95" s="13" t="s">
        <v>88</v>
      </c>
      <c r="D95" s="21" t="s">
        <v>121</v>
      </c>
      <c r="E95" s="14"/>
      <c r="F95" s="14"/>
      <c r="G95" s="14"/>
      <c r="H95" s="14"/>
      <c r="I95" s="14"/>
      <c r="J95" s="14"/>
      <c r="K95" s="15">
        <f>K98</f>
        <v>4.13</v>
      </c>
      <c r="L95" s="15">
        <f>L98</f>
        <v>168.36</v>
      </c>
      <c r="M95" s="15">
        <f>M98</f>
        <v>695.33</v>
      </c>
    </row>
    <row r="96" spans="1:13" x14ac:dyDescent="0.2">
      <c r="A96" s="14"/>
      <c r="B96" s="14"/>
      <c r="C96" s="14"/>
      <c r="D96" s="32"/>
      <c r="E96" s="13" t="s">
        <v>16</v>
      </c>
      <c r="F96" s="16">
        <v>1</v>
      </c>
      <c r="G96" s="17">
        <v>2.5</v>
      </c>
      <c r="H96" s="17">
        <v>2.5</v>
      </c>
      <c r="I96" s="17">
        <v>0.6</v>
      </c>
      <c r="J96" s="15">
        <f>OR(F96&lt;&gt;0,G96&lt;&gt;0,H96&lt;&gt;0,I96&lt;&gt;0)*(F96 + (F96 = 0))*(G96 + (G96 = 0))*(H96 + (H96 = 0))*(I96 + (I96 = 0))</f>
        <v>3.75</v>
      </c>
      <c r="K96" s="14"/>
      <c r="L96" s="14"/>
      <c r="M96" s="14"/>
    </row>
    <row r="97" spans="1:13" x14ac:dyDescent="0.2">
      <c r="A97" s="14"/>
      <c r="B97" s="14"/>
      <c r="C97" s="14"/>
      <c r="D97" s="32"/>
      <c r="E97" s="13" t="s">
        <v>122</v>
      </c>
      <c r="F97" s="16">
        <v>0.1</v>
      </c>
      <c r="G97" s="17">
        <v>3.75</v>
      </c>
      <c r="H97" s="17">
        <v>0</v>
      </c>
      <c r="I97" s="17">
        <v>0</v>
      </c>
      <c r="J97" s="15">
        <f>OR(F97&lt;&gt;0,G97&lt;&gt;0,H97&lt;&gt;0,I97&lt;&gt;0)*(F97 + (F97 = 0))*(G97 + (G97 = 0))*(H97 + (H97 = 0))*(I97 + (I97 = 0))</f>
        <v>0.38</v>
      </c>
      <c r="K97" s="14"/>
      <c r="L97" s="14"/>
      <c r="M97" s="14"/>
    </row>
    <row r="98" spans="1:13" x14ac:dyDescent="0.2">
      <c r="A98" s="14"/>
      <c r="B98" s="14"/>
      <c r="C98" s="14"/>
      <c r="D98" s="32"/>
      <c r="E98" s="14"/>
      <c r="F98" s="14"/>
      <c r="G98" s="14"/>
      <c r="H98" s="14"/>
      <c r="I98" s="14"/>
      <c r="J98" s="18" t="s">
        <v>123</v>
      </c>
      <c r="K98" s="19">
        <f>SUM(J96:J97)</f>
        <v>4.13</v>
      </c>
      <c r="L98" s="17">
        <v>168.36</v>
      </c>
      <c r="M98" s="19">
        <f>ROUND(K98*L98,2)</f>
        <v>695.33</v>
      </c>
    </row>
    <row r="99" spans="1:13" ht="1" customHeight="1" x14ac:dyDescent="0.2">
      <c r="A99" s="20"/>
      <c r="B99" s="20"/>
      <c r="C99" s="20"/>
      <c r="D99" s="33"/>
      <c r="E99" s="20"/>
      <c r="F99" s="20"/>
      <c r="G99" s="20"/>
      <c r="H99" s="20"/>
      <c r="I99" s="20"/>
      <c r="J99" s="20"/>
      <c r="K99" s="20"/>
      <c r="L99" s="20"/>
      <c r="M99" s="20"/>
    </row>
    <row r="100" spans="1:13" x14ac:dyDescent="0.2">
      <c r="A100" s="12" t="s">
        <v>124</v>
      </c>
      <c r="B100" s="13" t="s">
        <v>21</v>
      </c>
      <c r="C100" s="13" t="s">
        <v>88</v>
      </c>
      <c r="D100" s="21" t="s">
        <v>125</v>
      </c>
      <c r="E100" s="14"/>
      <c r="F100" s="14"/>
      <c r="G100" s="14"/>
      <c r="H100" s="14"/>
      <c r="I100" s="14"/>
      <c r="J100" s="14"/>
      <c r="K100" s="15">
        <f>K102</f>
        <v>4.13</v>
      </c>
      <c r="L100" s="15">
        <f>L102</f>
        <v>73.2</v>
      </c>
      <c r="M100" s="15">
        <f>M102</f>
        <v>302.32</v>
      </c>
    </row>
    <row r="101" spans="1:13" x14ac:dyDescent="0.2">
      <c r="A101" s="14"/>
      <c r="B101" s="14"/>
      <c r="C101" s="14"/>
      <c r="D101" s="32"/>
      <c r="E101" s="13" t="s">
        <v>16</v>
      </c>
      <c r="F101" s="16">
        <v>4.13</v>
      </c>
      <c r="G101" s="17">
        <v>0</v>
      </c>
      <c r="H101" s="17">
        <v>0</v>
      </c>
      <c r="I101" s="17">
        <v>0</v>
      </c>
      <c r="J101" s="15">
        <f>OR(F101&lt;&gt;0,G101&lt;&gt;0,H101&lt;&gt;0,I101&lt;&gt;0)*(F101 + (F101 = 0))*(G101 + (G101 = 0))*(H101 + (H101 = 0))*(I101 + (I101 = 0))</f>
        <v>4.13</v>
      </c>
      <c r="K101" s="14"/>
      <c r="L101" s="14"/>
      <c r="M101" s="14"/>
    </row>
    <row r="102" spans="1:13" x14ac:dyDescent="0.2">
      <c r="A102" s="14"/>
      <c r="B102" s="14"/>
      <c r="C102" s="14"/>
      <c r="D102" s="32"/>
      <c r="E102" s="14"/>
      <c r="F102" s="14"/>
      <c r="G102" s="14"/>
      <c r="H102" s="14"/>
      <c r="I102" s="14"/>
      <c r="J102" s="18" t="s">
        <v>126</v>
      </c>
      <c r="K102" s="19">
        <f>J101</f>
        <v>4.13</v>
      </c>
      <c r="L102" s="17">
        <v>73.2</v>
      </c>
      <c r="M102" s="19">
        <f>ROUND(K102*L102,2)</f>
        <v>302.32</v>
      </c>
    </row>
    <row r="103" spans="1:13" ht="1" customHeight="1" x14ac:dyDescent="0.2">
      <c r="A103" s="20"/>
      <c r="B103" s="20"/>
      <c r="C103" s="20"/>
      <c r="D103" s="33"/>
      <c r="E103" s="20"/>
      <c r="F103" s="20"/>
      <c r="G103" s="20"/>
      <c r="H103" s="20"/>
      <c r="I103" s="20"/>
      <c r="J103" s="20"/>
      <c r="K103" s="20"/>
      <c r="L103" s="20"/>
      <c r="M103" s="20"/>
    </row>
    <row r="104" spans="1:13" x14ac:dyDescent="0.2">
      <c r="A104" s="12" t="s">
        <v>127</v>
      </c>
      <c r="B104" s="13" t="s">
        <v>21</v>
      </c>
      <c r="C104" s="13" t="s">
        <v>128</v>
      </c>
      <c r="D104" s="21" t="s">
        <v>129</v>
      </c>
      <c r="E104" s="14"/>
      <c r="F104" s="14"/>
      <c r="G104" s="14"/>
      <c r="H104" s="14"/>
      <c r="I104" s="14"/>
      <c r="J104" s="14"/>
      <c r="K104" s="15">
        <f>K107</f>
        <v>169.29</v>
      </c>
      <c r="L104" s="15">
        <f>L107</f>
        <v>3.17</v>
      </c>
      <c r="M104" s="15">
        <f>M107</f>
        <v>536.65</v>
      </c>
    </row>
    <row r="105" spans="1:13" x14ac:dyDescent="0.2">
      <c r="A105" s="14"/>
      <c r="B105" s="14"/>
      <c r="C105" s="14"/>
      <c r="D105" s="32"/>
      <c r="E105" s="13" t="s">
        <v>16</v>
      </c>
      <c r="F105" s="16">
        <v>1</v>
      </c>
      <c r="G105" s="17">
        <v>2.5</v>
      </c>
      <c r="H105" s="17">
        <v>2.5</v>
      </c>
      <c r="I105" s="17">
        <v>0.6</v>
      </c>
      <c r="J105" s="17">
        <v>148.5</v>
      </c>
      <c r="K105" s="13" t="s">
        <v>130</v>
      </c>
      <c r="L105" s="14"/>
      <c r="M105" s="14"/>
    </row>
    <row r="106" spans="1:13" x14ac:dyDescent="0.2">
      <c r="A106" s="14"/>
      <c r="B106" s="14"/>
      <c r="C106" s="14"/>
      <c r="D106" s="32"/>
      <c r="E106" s="13" t="s">
        <v>122</v>
      </c>
      <c r="F106" s="16">
        <v>0.1</v>
      </c>
      <c r="G106" s="17">
        <v>207.9</v>
      </c>
      <c r="H106" s="17">
        <v>0</v>
      </c>
      <c r="I106" s="17">
        <v>0</v>
      </c>
      <c r="J106" s="15">
        <f>OR(F106&lt;&gt;0,G106&lt;&gt;0,H106&lt;&gt;0,I106&lt;&gt;0)*(F106 + (F106 = 0))*(G106 + (G106 = 0))*(H106 + (H106 = 0))*(I106 + (I106 = 0))</f>
        <v>20.79</v>
      </c>
      <c r="K106" s="14"/>
      <c r="L106" s="14"/>
      <c r="M106" s="14"/>
    </row>
    <row r="107" spans="1:13" x14ac:dyDescent="0.2">
      <c r="A107" s="14"/>
      <c r="B107" s="14"/>
      <c r="C107" s="14"/>
      <c r="D107" s="32"/>
      <c r="E107" s="14"/>
      <c r="F107" s="14"/>
      <c r="G107" s="14"/>
      <c r="H107" s="14"/>
      <c r="I107" s="14"/>
      <c r="J107" s="18" t="s">
        <v>131</v>
      </c>
      <c r="K107" s="19">
        <f>SUM(J105:J106)</f>
        <v>169.29</v>
      </c>
      <c r="L107" s="17">
        <v>3.17</v>
      </c>
      <c r="M107" s="19">
        <f>ROUND(K107*L107,2)</f>
        <v>536.65</v>
      </c>
    </row>
    <row r="108" spans="1:13" ht="1" customHeight="1" x14ac:dyDescent="0.2">
      <c r="A108" s="20"/>
      <c r="B108" s="20"/>
      <c r="C108" s="20"/>
      <c r="D108" s="33"/>
      <c r="E108" s="20"/>
      <c r="F108" s="20"/>
      <c r="G108" s="20"/>
      <c r="H108" s="20"/>
      <c r="I108" s="20"/>
      <c r="J108" s="20"/>
      <c r="K108" s="20"/>
      <c r="L108" s="20"/>
      <c r="M108" s="20"/>
    </row>
    <row r="109" spans="1:13" x14ac:dyDescent="0.2">
      <c r="A109" s="12" t="s">
        <v>132</v>
      </c>
      <c r="B109" s="13" t="s">
        <v>21</v>
      </c>
      <c r="C109" s="13" t="s">
        <v>128</v>
      </c>
      <c r="D109" s="21" t="s">
        <v>133</v>
      </c>
      <c r="E109" s="14"/>
      <c r="F109" s="14"/>
      <c r="G109" s="14"/>
      <c r="H109" s="14"/>
      <c r="I109" s="14"/>
      <c r="J109" s="14"/>
      <c r="K109" s="15">
        <f>K113</f>
        <v>72.7</v>
      </c>
      <c r="L109" s="15">
        <f>L113</f>
        <v>3.17</v>
      </c>
      <c r="M109" s="15">
        <f>M113</f>
        <v>230.46</v>
      </c>
    </row>
    <row r="110" spans="1:13" x14ac:dyDescent="0.2">
      <c r="A110" s="14"/>
      <c r="B110" s="14"/>
      <c r="C110" s="14"/>
      <c r="D110" s="32"/>
      <c r="E110" s="13" t="s">
        <v>16</v>
      </c>
      <c r="F110" s="16">
        <v>2</v>
      </c>
      <c r="G110" s="17">
        <v>2.5</v>
      </c>
      <c r="H110" s="17">
        <v>0.2</v>
      </c>
      <c r="I110" s="17">
        <v>1.4</v>
      </c>
      <c r="J110" s="17">
        <v>32.69</v>
      </c>
      <c r="K110" s="13" t="s">
        <v>134</v>
      </c>
      <c r="L110" s="14"/>
      <c r="M110" s="14"/>
    </row>
    <row r="111" spans="1:13" x14ac:dyDescent="0.2">
      <c r="A111" s="14"/>
      <c r="B111" s="14"/>
      <c r="C111" s="14"/>
      <c r="D111" s="32"/>
      <c r="E111" s="13" t="s">
        <v>16</v>
      </c>
      <c r="F111" s="16">
        <v>2</v>
      </c>
      <c r="G111" s="17">
        <v>2.5</v>
      </c>
      <c r="H111" s="17">
        <v>0.2</v>
      </c>
      <c r="I111" s="17">
        <v>1.4</v>
      </c>
      <c r="J111" s="17">
        <v>32.69</v>
      </c>
      <c r="K111" s="13" t="s">
        <v>134</v>
      </c>
      <c r="L111" s="14"/>
      <c r="M111" s="14"/>
    </row>
    <row r="112" spans="1:13" x14ac:dyDescent="0.2">
      <c r="A112" s="14"/>
      <c r="B112" s="14"/>
      <c r="C112" s="14"/>
      <c r="D112" s="32"/>
      <c r="E112" s="13" t="s">
        <v>122</v>
      </c>
      <c r="F112" s="16">
        <v>0.1</v>
      </c>
      <c r="G112" s="17">
        <v>73.23</v>
      </c>
      <c r="H112" s="17">
        <v>0</v>
      </c>
      <c r="I112" s="17">
        <v>0</v>
      </c>
      <c r="J112" s="15">
        <f>OR(F112&lt;&gt;0,G112&lt;&gt;0,H112&lt;&gt;0,I112&lt;&gt;0)*(F112 + (F112 = 0))*(G112 + (G112 = 0))*(H112 + (H112 = 0))*(I112 + (I112 = 0))</f>
        <v>7.32</v>
      </c>
      <c r="K112" s="14"/>
      <c r="L112" s="14"/>
      <c r="M112" s="14"/>
    </row>
    <row r="113" spans="1:13" x14ac:dyDescent="0.2">
      <c r="A113" s="14"/>
      <c r="B113" s="14"/>
      <c r="C113" s="14"/>
      <c r="D113" s="32"/>
      <c r="E113" s="14"/>
      <c r="F113" s="14"/>
      <c r="G113" s="14"/>
      <c r="H113" s="14"/>
      <c r="I113" s="14"/>
      <c r="J113" s="18" t="s">
        <v>135</v>
      </c>
      <c r="K113" s="19">
        <f>SUM(J110:J112)</f>
        <v>72.7</v>
      </c>
      <c r="L113" s="17">
        <v>3.17</v>
      </c>
      <c r="M113" s="19">
        <f>ROUND(K113*L113,2)</f>
        <v>230.46</v>
      </c>
    </row>
    <row r="114" spans="1:13" ht="1" customHeight="1" x14ac:dyDescent="0.2">
      <c r="A114" s="20"/>
      <c r="B114" s="20"/>
      <c r="C114" s="20"/>
      <c r="D114" s="33"/>
      <c r="E114" s="20"/>
      <c r="F114" s="20"/>
      <c r="G114" s="20"/>
      <c r="H114" s="20"/>
      <c r="I114" s="20"/>
      <c r="J114" s="20"/>
      <c r="K114" s="20"/>
      <c r="L114" s="20"/>
      <c r="M114" s="20"/>
    </row>
    <row r="115" spans="1:13" x14ac:dyDescent="0.2">
      <c r="A115" s="14"/>
      <c r="B115" s="14"/>
      <c r="C115" s="14"/>
      <c r="D115" s="32"/>
      <c r="E115" s="14"/>
      <c r="F115" s="14"/>
      <c r="G115" s="14"/>
      <c r="H115" s="14"/>
      <c r="I115" s="14"/>
      <c r="J115" s="18" t="s">
        <v>136</v>
      </c>
      <c r="K115" s="17">
        <v>1</v>
      </c>
      <c r="L115" s="19">
        <f>M95+M100+M104+M109</f>
        <v>1764.76</v>
      </c>
      <c r="M115" s="19">
        <f>ROUND(K115*L115,2)</f>
        <v>1764.76</v>
      </c>
    </row>
    <row r="116" spans="1:13" ht="1" customHeight="1" x14ac:dyDescent="0.2">
      <c r="A116" s="20"/>
      <c r="B116" s="20"/>
      <c r="C116" s="20"/>
      <c r="D116" s="33"/>
      <c r="E116" s="20"/>
      <c r="F116" s="20"/>
      <c r="G116" s="20"/>
      <c r="H116" s="20"/>
      <c r="I116" s="20"/>
      <c r="J116" s="20"/>
      <c r="K116" s="20"/>
      <c r="L116" s="20"/>
      <c r="M116" s="20"/>
    </row>
    <row r="117" spans="1:13" x14ac:dyDescent="0.2">
      <c r="A117" s="14"/>
      <c r="B117" s="14"/>
      <c r="C117" s="14"/>
      <c r="D117" s="32"/>
      <c r="E117" s="14"/>
      <c r="F117" s="14"/>
      <c r="G117" s="14"/>
      <c r="H117" s="14"/>
      <c r="I117" s="14"/>
      <c r="J117" s="18" t="s">
        <v>137</v>
      </c>
      <c r="K117" s="22">
        <v>1</v>
      </c>
      <c r="L117" s="19">
        <f>M63+M82+M94</f>
        <v>8145.14</v>
      </c>
      <c r="M117" s="19">
        <f>ROUND(K117*L117,2)</f>
        <v>8145.14</v>
      </c>
    </row>
    <row r="118" spans="1:13" ht="1" customHeight="1" x14ac:dyDescent="0.2">
      <c r="A118" s="20"/>
      <c r="B118" s="20"/>
      <c r="C118" s="20"/>
      <c r="D118" s="33"/>
      <c r="E118" s="20"/>
      <c r="F118" s="20"/>
      <c r="G118" s="20"/>
      <c r="H118" s="20"/>
      <c r="I118" s="20"/>
      <c r="J118" s="20"/>
      <c r="K118" s="20"/>
      <c r="L118" s="20"/>
      <c r="M118" s="20"/>
    </row>
    <row r="119" spans="1:13" x14ac:dyDescent="0.2">
      <c r="A119" s="5" t="s">
        <v>138</v>
      </c>
      <c r="B119" s="5" t="s">
        <v>15</v>
      </c>
      <c r="C119" s="5" t="s">
        <v>16</v>
      </c>
      <c r="D119" s="30" t="s">
        <v>139</v>
      </c>
      <c r="E119" s="6"/>
      <c r="F119" s="6"/>
      <c r="G119" s="6"/>
      <c r="H119" s="6"/>
      <c r="I119" s="6"/>
      <c r="J119" s="6"/>
      <c r="K119" s="7">
        <f>K168</f>
        <v>1</v>
      </c>
      <c r="L119" s="8">
        <f>L168</f>
        <v>5266.42</v>
      </c>
      <c r="M119" s="8">
        <f>M168</f>
        <v>5266.42</v>
      </c>
    </row>
    <row r="120" spans="1:13" x14ac:dyDescent="0.2">
      <c r="A120" s="9" t="s">
        <v>140</v>
      </c>
      <c r="B120" s="9" t="s">
        <v>15</v>
      </c>
      <c r="C120" s="9" t="s">
        <v>16</v>
      </c>
      <c r="D120" s="31" t="s">
        <v>141</v>
      </c>
      <c r="E120" s="10"/>
      <c r="F120" s="10"/>
      <c r="G120" s="10"/>
      <c r="H120" s="10"/>
      <c r="I120" s="10"/>
      <c r="J120" s="10"/>
      <c r="K120" s="11">
        <f>K148</f>
        <v>1</v>
      </c>
      <c r="L120" s="11">
        <f>L148</f>
        <v>3929.25</v>
      </c>
      <c r="M120" s="11">
        <f>M148</f>
        <v>3929.25</v>
      </c>
    </row>
    <row r="121" spans="1:13" x14ac:dyDescent="0.2">
      <c r="A121" s="23" t="s">
        <v>142</v>
      </c>
      <c r="B121" s="23" t="s">
        <v>15</v>
      </c>
      <c r="C121" s="23" t="s">
        <v>16</v>
      </c>
      <c r="D121" s="34" t="s">
        <v>143</v>
      </c>
      <c r="E121" s="24"/>
      <c r="F121" s="24"/>
      <c r="G121" s="24"/>
      <c r="H121" s="24"/>
      <c r="I121" s="24"/>
      <c r="J121" s="24"/>
      <c r="K121" s="25">
        <f>K127</f>
        <v>1</v>
      </c>
      <c r="L121" s="25">
        <f>L127</f>
        <v>530.86</v>
      </c>
      <c r="M121" s="25">
        <f>M127</f>
        <v>530.86</v>
      </c>
    </row>
    <row r="122" spans="1:13" x14ac:dyDescent="0.2">
      <c r="A122" s="12" t="s">
        <v>144</v>
      </c>
      <c r="B122" s="13" t="s">
        <v>21</v>
      </c>
      <c r="C122" s="13" t="s">
        <v>128</v>
      </c>
      <c r="D122" s="21" t="s">
        <v>145</v>
      </c>
      <c r="E122" s="14"/>
      <c r="F122" s="14"/>
      <c r="G122" s="14"/>
      <c r="H122" s="14"/>
      <c r="I122" s="14"/>
      <c r="J122" s="14"/>
      <c r="K122" s="15">
        <f>K125</f>
        <v>70.22</v>
      </c>
      <c r="L122" s="15">
        <f>L125</f>
        <v>7.56</v>
      </c>
      <c r="M122" s="15">
        <f>M125</f>
        <v>530.86</v>
      </c>
    </row>
    <row r="123" spans="1:13" ht="60" x14ac:dyDescent="0.2">
      <c r="A123" s="14"/>
      <c r="B123" s="14"/>
      <c r="C123" s="14"/>
      <c r="D123" s="21" t="s">
        <v>146</v>
      </c>
      <c r="E123" s="14"/>
      <c r="F123" s="14"/>
      <c r="G123" s="14"/>
      <c r="H123" s="14"/>
      <c r="I123" s="14"/>
      <c r="J123" s="14"/>
      <c r="K123" s="14"/>
      <c r="L123" s="14"/>
      <c r="M123" s="14"/>
    </row>
    <row r="124" spans="1:13" x14ac:dyDescent="0.2">
      <c r="A124" s="14"/>
      <c r="B124" s="14"/>
      <c r="C124" s="14"/>
      <c r="D124" s="32"/>
      <c r="E124" s="13" t="s">
        <v>147</v>
      </c>
      <c r="F124" s="16">
        <v>1</v>
      </c>
      <c r="G124" s="17">
        <v>0</v>
      </c>
      <c r="H124" s="17">
        <v>0</v>
      </c>
      <c r="I124" s="17">
        <v>2.62</v>
      </c>
      <c r="J124" s="17">
        <v>70.22</v>
      </c>
      <c r="K124" s="13" t="s">
        <v>148</v>
      </c>
      <c r="L124" s="14"/>
      <c r="M124" s="14"/>
    </row>
    <row r="125" spans="1:13" x14ac:dyDescent="0.2">
      <c r="A125" s="14"/>
      <c r="B125" s="14"/>
      <c r="C125" s="14"/>
      <c r="D125" s="32"/>
      <c r="E125" s="14"/>
      <c r="F125" s="14"/>
      <c r="G125" s="14"/>
      <c r="H125" s="14"/>
      <c r="I125" s="14"/>
      <c r="J125" s="18" t="s">
        <v>149</v>
      </c>
      <c r="K125" s="19">
        <f>J124</f>
        <v>70.22</v>
      </c>
      <c r="L125" s="17">
        <v>7.56</v>
      </c>
      <c r="M125" s="19">
        <f>ROUND(K125*L125,2)</f>
        <v>530.86</v>
      </c>
    </row>
    <row r="126" spans="1:13" ht="1" customHeight="1" x14ac:dyDescent="0.2">
      <c r="A126" s="20"/>
      <c r="B126" s="20"/>
      <c r="C126" s="20"/>
      <c r="D126" s="33"/>
      <c r="E126" s="20"/>
      <c r="F126" s="20"/>
      <c r="G126" s="20"/>
      <c r="H126" s="20"/>
      <c r="I126" s="20"/>
      <c r="J126" s="20"/>
      <c r="K126" s="20"/>
      <c r="L126" s="20"/>
      <c r="M126" s="20"/>
    </row>
    <row r="127" spans="1:13" x14ac:dyDescent="0.2">
      <c r="A127" s="14"/>
      <c r="B127" s="14"/>
      <c r="C127" s="14"/>
      <c r="D127" s="32"/>
      <c r="E127" s="14"/>
      <c r="F127" s="14"/>
      <c r="G127" s="14"/>
      <c r="H127" s="14"/>
      <c r="I127" s="14"/>
      <c r="J127" s="18" t="s">
        <v>150</v>
      </c>
      <c r="K127" s="17">
        <v>1</v>
      </c>
      <c r="L127" s="19">
        <f>M122</f>
        <v>530.86</v>
      </c>
      <c r="M127" s="19">
        <f>ROUND(K127*L127,2)</f>
        <v>530.86</v>
      </c>
    </row>
    <row r="128" spans="1:13" ht="1" customHeight="1" x14ac:dyDescent="0.2">
      <c r="A128" s="20"/>
      <c r="B128" s="20"/>
      <c r="C128" s="20"/>
      <c r="D128" s="33"/>
      <c r="E128" s="20"/>
      <c r="F128" s="20"/>
      <c r="G128" s="20"/>
      <c r="H128" s="20"/>
      <c r="I128" s="20"/>
      <c r="J128" s="20"/>
      <c r="K128" s="20"/>
      <c r="L128" s="20"/>
      <c r="M128" s="20"/>
    </row>
    <row r="129" spans="1:13" x14ac:dyDescent="0.2">
      <c r="A129" s="23" t="s">
        <v>151</v>
      </c>
      <c r="B129" s="23" t="s">
        <v>15</v>
      </c>
      <c r="C129" s="23" t="s">
        <v>16</v>
      </c>
      <c r="D129" s="34" t="s">
        <v>152</v>
      </c>
      <c r="E129" s="24"/>
      <c r="F129" s="24"/>
      <c r="G129" s="24"/>
      <c r="H129" s="24"/>
      <c r="I129" s="24"/>
      <c r="J129" s="24"/>
      <c r="K129" s="25">
        <f>K137</f>
        <v>1</v>
      </c>
      <c r="L129" s="25">
        <f>L137</f>
        <v>642.75</v>
      </c>
      <c r="M129" s="25">
        <f>M137</f>
        <v>642.75</v>
      </c>
    </row>
    <row r="130" spans="1:13" x14ac:dyDescent="0.2">
      <c r="A130" s="12" t="s">
        <v>153</v>
      </c>
      <c r="B130" s="13" t="s">
        <v>21</v>
      </c>
      <c r="C130" s="13" t="s">
        <v>128</v>
      </c>
      <c r="D130" s="21" t="s">
        <v>154</v>
      </c>
      <c r="E130" s="14"/>
      <c r="F130" s="14"/>
      <c r="G130" s="14"/>
      <c r="H130" s="14"/>
      <c r="I130" s="14"/>
      <c r="J130" s="14"/>
      <c r="K130" s="15">
        <f>K135</f>
        <v>85.02</v>
      </c>
      <c r="L130" s="15">
        <f>L135</f>
        <v>7.56</v>
      </c>
      <c r="M130" s="15">
        <f>M135</f>
        <v>642.75</v>
      </c>
    </row>
    <row r="131" spans="1:13" ht="60" x14ac:dyDescent="0.2">
      <c r="A131" s="14"/>
      <c r="B131" s="14"/>
      <c r="C131" s="14"/>
      <c r="D131" s="21" t="s">
        <v>155</v>
      </c>
      <c r="E131" s="14"/>
      <c r="F131" s="14"/>
      <c r="G131" s="14"/>
      <c r="H131" s="14"/>
      <c r="I131" s="14"/>
      <c r="J131" s="14"/>
      <c r="K131" s="14"/>
      <c r="L131" s="14"/>
      <c r="M131" s="14"/>
    </row>
    <row r="132" spans="1:13" x14ac:dyDescent="0.2">
      <c r="A132" s="14"/>
      <c r="B132" s="14"/>
      <c r="C132" s="14"/>
      <c r="D132" s="32"/>
      <c r="E132" s="13" t="s">
        <v>156</v>
      </c>
      <c r="F132" s="16">
        <v>1</v>
      </c>
      <c r="G132" s="17">
        <v>3.5</v>
      </c>
      <c r="H132" s="17">
        <v>0</v>
      </c>
      <c r="I132" s="17">
        <v>0</v>
      </c>
      <c r="J132" s="17">
        <v>76.650000000000006</v>
      </c>
      <c r="K132" s="13" t="s">
        <v>157</v>
      </c>
      <c r="L132" s="14"/>
      <c r="M132" s="14"/>
    </row>
    <row r="133" spans="1:13" x14ac:dyDescent="0.2">
      <c r="A133" s="14"/>
      <c r="B133" s="14"/>
      <c r="C133" s="14"/>
      <c r="D133" s="32"/>
      <c r="E133" s="13" t="s">
        <v>158</v>
      </c>
      <c r="F133" s="16">
        <v>2</v>
      </c>
      <c r="G133" s="17">
        <v>3.55</v>
      </c>
      <c r="H133" s="17">
        <v>0</v>
      </c>
      <c r="I133" s="17">
        <v>0</v>
      </c>
      <c r="J133" s="17">
        <v>3.05</v>
      </c>
      <c r="K133" s="13" t="s">
        <v>159</v>
      </c>
      <c r="L133" s="14"/>
      <c r="M133" s="14"/>
    </row>
    <row r="134" spans="1:13" x14ac:dyDescent="0.2">
      <c r="A134" s="14"/>
      <c r="B134" s="14"/>
      <c r="C134" s="14"/>
      <c r="D134" s="32"/>
      <c r="E134" s="13" t="s">
        <v>160</v>
      </c>
      <c r="F134" s="16">
        <v>1</v>
      </c>
      <c r="G134" s="17">
        <v>12.37</v>
      </c>
      <c r="H134" s="17">
        <v>0</v>
      </c>
      <c r="I134" s="17">
        <v>0</v>
      </c>
      <c r="J134" s="17">
        <v>5.32</v>
      </c>
      <c r="K134" s="13" t="s">
        <v>159</v>
      </c>
      <c r="L134" s="14"/>
      <c r="M134" s="14"/>
    </row>
    <row r="135" spans="1:13" x14ac:dyDescent="0.2">
      <c r="A135" s="14"/>
      <c r="B135" s="14"/>
      <c r="C135" s="14"/>
      <c r="D135" s="32"/>
      <c r="E135" s="14"/>
      <c r="F135" s="14"/>
      <c r="G135" s="14"/>
      <c r="H135" s="14"/>
      <c r="I135" s="14"/>
      <c r="J135" s="18" t="s">
        <v>161</v>
      </c>
      <c r="K135" s="19">
        <f>SUM(J132:J134)</f>
        <v>85.02</v>
      </c>
      <c r="L135" s="17">
        <v>7.56</v>
      </c>
      <c r="M135" s="19">
        <f>ROUND(K135*L135,2)</f>
        <v>642.75</v>
      </c>
    </row>
    <row r="136" spans="1:13" ht="1" customHeight="1" x14ac:dyDescent="0.2">
      <c r="A136" s="20"/>
      <c r="B136" s="20"/>
      <c r="C136" s="20"/>
      <c r="D136" s="33"/>
      <c r="E136" s="20"/>
      <c r="F136" s="20"/>
      <c r="G136" s="20"/>
      <c r="H136" s="20"/>
      <c r="I136" s="20"/>
      <c r="J136" s="20"/>
      <c r="K136" s="20"/>
      <c r="L136" s="20"/>
      <c r="M136" s="20"/>
    </row>
    <row r="137" spans="1:13" x14ac:dyDescent="0.2">
      <c r="A137" s="14"/>
      <c r="B137" s="14"/>
      <c r="C137" s="14"/>
      <c r="D137" s="32"/>
      <c r="E137" s="14"/>
      <c r="F137" s="14"/>
      <c r="G137" s="14"/>
      <c r="H137" s="14"/>
      <c r="I137" s="14"/>
      <c r="J137" s="18" t="s">
        <v>162</v>
      </c>
      <c r="K137" s="17">
        <v>1</v>
      </c>
      <c r="L137" s="19">
        <f>M130</f>
        <v>642.75</v>
      </c>
      <c r="M137" s="19">
        <f>ROUND(K137*L137,2)</f>
        <v>642.75</v>
      </c>
    </row>
    <row r="138" spans="1:13" ht="1" customHeight="1" x14ac:dyDescent="0.2">
      <c r="A138" s="20"/>
      <c r="B138" s="20"/>
      <c r="C138" s="20"/>
      <c r="D138" s="33"/>
      <c r="E138" s="20"/>
      <c r="F138" s="20"/>
      <c r="G138" s="20"/>
      <c r="H138" s="20"/>
      <c r="I138" s="20"/>
      <c r="J138" s="20"/>
      <c r="K138" s="20"/>
      <c r="L138" s="20"/>
      <c r="M138" s="20"/>
    </row>
    <row r="139" spans="1:13" x14ac:dyDescent="0.2">
      <c r="A139" s="23" t="s">
        <v>163</v>
      </c>
      <c r="B139" s="23" t="s">
        <v>15</v>
      </c>
      <c r="C139" s="23" t="s">
        <v>16</v>
      </c>
      <c r="D139" s="34" t="s">
        <v>164</v>
      </c>
      <c r="E139" s="24"/>
      <c r="F139" s="24"/>
      <c r="G139" s="24"/>
      <c r="H139" s="24"/>
      <c r="I139" s="24"/>
      <c r="J139" s="24"/>
      <c r="K139" s="25">
        <f>K146</f>
        <v>1</v>
      </c>
      <c r="L139" s="25">
        <f>L146</f>
        <v>2755.64</v>
      </c>
      <c r="M139" s="25">
        <f>M146</f>
        <v>2755.64</v>
      </c>
    </row>
    <row r="140" spans="1:13" x14ac:dyDescent="0.2">
      <c r="A140" s="12" t="s">
        <v>165</v>
      </c>
      <c r="B140" s="13" t="s">
        <v>21</v>
      </c>
      <c r="C140" s="13" t="s">
        <v>166</v>
      </c>
      <c r="D140" s="21" t="s">
        <v>167</v>
      </c>
      <c r="E140" s="14"/>
      <c r="F140" s="14"/>
      <c r="G140" s="14"/>
      <c r="H140" s="14"/>
      <c r="I140" s="14"/>
      <c r="J140" s="14"/>
      <c r="K140" s="15">
        <f>K144</f>
        <v>15.89</v>
      </c>
      <c r="L140" s="15">
        <f>L144</f>
        <v>173.42</v>
      </c>
      <c r="M140" s="15">
        <f>M144</f>
        <v>2755.64</v>
      </c>
    </row>
    <row r="141" spans="1:13" ht="204" x14ac:dyDescent="0.2">
      <c r="A141" s="14"/>
      <c r="B141" s="14"/>
      <c r="C141" s="14"/>
      <c r="D141" s="21" t="s">
        <v>168</v>
      </c>
      <c r="E141" s="14"/>
      <c r="F141" s="14"/>
      <c r="G141" s="14"/>
      <c r="H141" s="14"/>
      <c r="I141" s="14"/>
      <c r="J141" s="14"/>
      <c r="K141" s="14"/>
      <c r="L141" s="14"/>
      <c r="M141" s="14"/>
    </row>
    <row r="142" spans="1:13" x14ac:dyDescent="0.2">
      <c r="A142" s="14"/>
      <c r="B142" s="14"/>
      <c r="C142" s="14"/>
      <c r="D142" s="32"/>
      <c r="E142" s="13" t="s">
        <v>169</v>
      </c>
      <c r="F142" s="16">
        <v>1</v>
      </c>
      <c r="G142" s="17">
        <v>7.35</v>
      </c>
      <c r="H142" s="17">
        <v>0</v>
      </c>
      <c r="I142" s="17">
        <v>0</v>
      </c>
      <c r="J142" s="15">
        <f>OR(F142&lt;&gt;0,G142&lt;&gt;0,H142&lt;&gt;0,I142&lt;&gt;0)*(F142 + (F142 = 0))*(G142 + (G142 = 0))*(H142 + (H142 = 0))*(I142 + (I142 = 0))</f>
        <v>7.35</v>
      </c>
      <c r="K142" s="14"/>
      <c r="L142" s="14"/>
      <c r="M142" s="14"/>
    </row>
    <row r="143" spans="1:13" x14ac:dyDescent="0.2">
      <c r="A143" s="14"/>
      <c r="B143" s="14"/>
      <c r="C143" s="14"/>
      <c r="D143" s="32"/>
      <c r="E143" s="13" t="s">
        <v>170</v>
      </c>
      <c r="F143" s="16">
        <v>1</v>
      </c>
      <c r="G143" s="17">
        <v>3.35</v>
      </c>
      <c r="H143" s="17">
        <v>2.5499999999999998</v>
      </c>
      <c r="I143" s="17">
        <v>0</v>
      </c>
      <c r="J143" s="15">
        <f>OR(F143&lt;&gt;0,G143&lt;&gt;0,H143&lt;&gt;0,I143&lt;&gt;0)*(F143 + (F143 = 0))*(G143 + (G143 = 0))*(H143 + (H143 = 0))*(I143 + (I143 = 0))</f>
        <v>8.5399999999999991</v>
      </c>
      <c r="K143" s="14"/>
      <c r="L143" s="14"/>
      <c r="M143" s="14"/>
    </row>
    <row r="144" spans="1:13" x14ac:dyDescent="0.2">
      <c r="A144" s="14"/>
      <c r="B144" s="14"/>
      <c r="C144" s="14"/>
      <c r="D144" s="32"/>
      <c r="E144" s="14"/>
      <c r="F144" s="14"/>
      <c r="G144" s="14"/>
      <c r="H144" s="14"/>
      <c r="I144" s="14"/>
      <c r="J144" s="18" t="s">
        <v>171</v>
      </c>
      <c r="K144" s="19">
        <f>SUM(J142:J143)</f>
        <v>15.89</v>
      </c>
      <c r="L144" s="17">
        <v>173.42</v>
      </c>
      <c r="M144" s="19">
        <f>ROUND(K144*L144,2)</f>
        <v>2755.64</v>
      </c>
    </row>
    <row r="145" spans="1:13" ht="1" customHeight="1" x14ac:dyDescent="0.2">
      <c r="A145" s="20"/>
      <c r="B145" s="20"/>
      <c r="C145" s="20"/>
      <c r="D145" s="33"/>
      <c r="E145" s="20"/>
      <c r="F145" s="20"/>
      <c r="G145" s="20"/>
      <c r="H145" s="20"/>
      <c r="I145" s="20"/>
      <c r="J145" s="20"/>
      <c r="K145" s="20"/>
      <c r="L145" s="20"/>
      <c r="M145" s="20"/>
    </row>
    <row r="146" spans="1:13" x14ac:dyDescent="0.2">
      <c r="A146" s="14"/>
      <c r="B146" s="14"/>
      <c r="C146" s="14"/>
      <c r="D146" s="32"/>
      <c r="E146" s="14"/>
      <c r="F146" s="14"/>
      <c r="G146" s="14"/>
      <c r="H146" s="14"/>
      <c r="I146" s="14"/>
      <c r="J146" s="18" t="s">
        <v>172</v>
      </c>
      <c r="K146" s="17">
        <v>1</v>
      </c>
      <c r="L146" s="19">
        <f>M140</f>
        <v>2755.64</v>
      </c>
      <c r="M146" s="19">
        <f>ROUND(K146*L146,2)</f>
        <v>2755.64</v>
      </c>
    </row>
    <row r="147" spans="1:13" ht="1" customHeight="1" x14ac:dyDescent="0.2">
      <c r="A147" s="20"/>
      <c r="B147" s="20"/>
      <c r="C147" s="20"/>
      <c r="D147" s="33"/>
      <c r="E147" s="20"/>
      <c r="F147" s="20"/>
      <c r="G147" s="20"/>
      <c r="H147" s="20"/>
      <c r="I147" s="20"/>
      <c r="J147" s="20"/>
      <c r="K147" s="20"/>
      <c r="L147" s="20"/>
      <c r="M147" s="20"/>
    </row>
    <row r="148" spans="1:13" x14ac:dyDescent="0.2">
      <c r="A148" s="14"/>
      <c r="B148" s="14"/>
      <c r="C148" s="14"/>
      <c r="D148" s="32"/>
      <c r="E148" s="14"/>
      <c r="F148" s="14"/>
      <c r="G148" s="14"/>
      <c r="H148" s="14"/>
      <c r="I148" s="14"/>
      <c r="J148" s="18" t="s">
        <v>173</v>
      </c>
      <c r="K148" s="17">
        <v>1</v>
      </c>
      <c r="L148" s="19">
        <f>M121+M129+M139</f>
        <v>3929.25</v>
      </c>
      <c r="M148" s="19">
        <f>ROUND(K148*L148,2)</f>
        <v>3929.25</v>
      </c>
    </row>
    <row r="149" spans="1:13" ht="1" customHeight="1" x14ac:dyDescent="0.2">
      <c r="A149" s="20"/>
      <c r="B149" s="20"/>
      <c r="C149" s="20"/>
      <c r="D149" s="33"/>
      <c r="E149" s="20"/>
      <c r="F149" s="20"/>
      <c r="G149" s="20"/>
      <c r="H149" s="20"/>
      <c r="I149" s="20"/>
      <c r="J149" s="20"/>
      <c r="K149" s="20"/>
      <c r="L149" s="20"/>
      <c r="M149" s="20"/>
    </row>
    <row r="150" spans="1:13" x14ac:dyDescent="0.2">
      <c r="A150" s="9" t="s">
        <v>174</v>
      </c>
      <c r="B150" s="9" t="s">
        <v>15</v>
      </c>
      <c r="C150" s="9" t="s">
        <v>16</v>
      </c>
      <c r="D150" s="31" t="s">
        <v>175</v>
      </c>
      <c r="E150" s="10"/>
      <c r="F150" s="10"/>
      <c r="G150" s="10"/>
      <c r="H150" s="10"/>
      <c r="I150" s="10"/>
      <c r="J150" s="10"/>
      <c r="K150" s="11">
        <f>K166</f>
        <v>1</v>
      </c>
      <c r="L150" s="11">
        <f>L166</f>
        <v>1337.17</v>
      </c>
      <c r="M150" s="11">
        <f>M166</f>
        <v>1337.17</v>
      </c>
    </row>
    <row r="151" spans="1:13" x14ac:dyDescent="0.2">
      <c r="A151" s="12" t="s">
        <v>176</v>
      </c>
      <c r="B151" s="13" t="s">
        <v>21</v>
      </c>
      <c r="C151" s="13" t="s">
        <v>3</v>
      </c>
      <c r="D151" s="21" t="s">
        <v>177</v>
      </c>
      <c r="E151" s="14"/>
      <c r="F151" s="14"/>
      <c r="G151" s="14"/>
      <c r="H151" s="14"/>
      <c r="I151" s="14"/>
      <c r="J151" s="14"/>
      <c r="K151" s="15">
        <f>K154</f>
        <v>30.06</v>
      </c>
      <c r="L151" s="15">
        <f>L154</f>
        <v>17.32</v>
      </c>
      <c r="M151" s="15">
        <f>M154</f>
        <v>520.64</v>
      </c>
    </row>
    <row r="152" spans="1:13" ht="84" x14ac:dyDescent="0.2">
      <c r="A152" s="14"/>
      <c r="B152" s="14"/>
      <c r="C152" s="14"/>
      <c r="D152" s="21" t="s">
        <v>178</v>
      </c>
      <c r="E152" s="14"/>
      <c r="F152" s="14"/>
      <c r="G152" s="14"/>
      <c r="H152" s="14"/>
      <c r="I152" s="14"/>
      <c r="J152" s="14"/>
      <c r="K152" s="14"/>
      <c r="L152" s="14"/>
      <c r="M152" s="14"/>
    </row>
    <row r="153" spans="1:13" x14ac:dyDescent="0.2">
      <c r="A153" s="14"/>
      <c r="B153" s="14"/>
      <c r="C153" s="14"/>
      <c r="D153" s="32"/>
      <c r="E153" s="13" t="s">
        <v>179</v>
      </c>
      <c r="F153" s="16">
        <v>6</v>
      </c>
      <c r="G153" s="17">
        <v>1.3</v>
      </c>
      <c r="H153" s="17">
        <v>0</v>
      </c>
      <c r="I153" s="17">
        <v>0</v>
      </c>
      <c r="J153" s="17">
        <v>30.06</v>
      </c>
      <c r="K153" s="13" t="s">
        <v>180</v>
      </c>
      <c r="L153" s="14"/>
      <c r="M153" s="14"/>
    </row>
    <row r="154" spans="1:13" x14ac:dyDescent="0.2">
      <c r="A154" s="14"/>
      <c r="B154" s="14"/>
      <c r="C154" s="14"/>
      <c r="D154" s="32"/>
      <c r="E154" s="14"/>
      <c r="F154" s="14"/>
      <c r="G154" s="14"/>
      <c r="H154" s="14"/>
      <c r="I154" s="14"/>
      <c r="J154" s="18" t="s">
        <v>181</v>
      </c>
      <c r="K154" s="19">
        <f>J153</f>
        <v>30.06</v>
      </c>
      <c r="L154" s="17">
        <v>17.32</v>
      </c>
      <c r="M154" s="19">
        <f>ROUND(K154*L154,2)</f>
        <v>520.64</v>
      </c>
    </row>
    <row r="155" spans="1:13" ht="1" customHeight="1" x14ac:dyDescent="0.2">
      <c r="A155" s="20"/>
      <c r="B155" s="20"/>
      <c r="C155" s="20"/>
      <c r="D155" s="33"/>
      <c r="E155" s="20"/>
      <c r="F155" s="20"/>
      <c r="G155" s="20"/>
      <c r="H155" s="20"/>
      <c r="I155" s="20"/>
      <c r="J155" s="20"/>
      <c r="K155" s="20"/>
      <c r="L155" s="20"/>
      <c r="M155" s="20"/>
    </row>
    <row r="156" spans="1:13" x14ac:dyDescent="0.2">
      <c r="A156" s="12" t="s">
        <v>182</v>
      </c>
      <c r="B156" s="13" t="s">
        <v>21</v>
      </c>
      <c r="C156" s="13" t="s">
        <v>88</v>
      </c>
      <c r="D156" s="21" t="s">
        <v>183</v>
      </c>
      <c r="E156" s="14"/>
      <c r="F156" s="14"/>
      <c r="G156" s="14"/>
      <c r="H156" s="14"/>
      <c r="I156" s="14"/>
      <c r="J156" s="14"/>
      <c r="K156" s="15">
        <f>K159</f>
        <v>1.1399999999999999</v>
      </c>
      <c r="L156" s="15">
        <f>L159</f>
        <v>571.47</v>
      </c>
      <c r="M156" s="15">
        <f>M159</f>
        <v>651.48</v>
      </c>
    </row>
    <row r="157" spans="1:13" ht="48" x14ac:dyDescent="0.2">
      <c r="A157" s="14"/>
      <c r="B157" s="14"/>
      <c r="C157" s="14"/>
      <c r="D157" s="21" t="s">
        <v>184</v>
      </c>
      <c r="E157" s="14"/>
      <c r="F157" s="14"/>
      <c r="G157" s="14"/>
      <c r="H157" s="14"/>
      <c r="I157" s="14"/>
      <c r="J157" s="14"/>
      <c r="K157" s="14"/>
      <c r="L157" s="14"/>
      <c r="M157" s="14"/>
    </row>
    <row r="158" spans="1:13" x14ac:dyDescent="0.2">
      <c r="A158" s="14"/>
      <c r="B158" s="14"/>
      <c r="C158" s="14"/>
      <c r="D158" s="32"/>
      <c r="E158" s="13" t="s">
        <v>185</v>
      </c>
      <c r="F158" s="16">
        <v>1</v>
      </c>
      <c r="G158" s="17">
        <v>3.26</v>
      </c>
      <c r="H158" s="17">
        <v>1</v>
      </c>
      <c r="I158" s="17">
        <v>0.35</v>
      </c>
      <c r="J158" s="15">
        <f>OR(F158&lt;&gt;0,G158&lt;&gt;0,H158&lt;&gt;0,I158&lt;&gt;0)*(F158 + (F158 = 0))*(G158 + (G158 = 0))*(H158 + (H158 = 0))*(I158 + (I158 = 0))</f>
        <v>1.1399999999999999</v>
      </c>
      <c r="K158" s="14"/>
      <c r="L158" s="14"/>
      <c r="M158" s="14"/>
    </row>
    <row r="159" spans="1:13" x14ac:dyDescent="0.2">
      <c r="A159" s="14"/>
      <c r="B159" s="14"/>
      <c r="C159" s="14"/>
      <c r="D159" s="32"/>
      <c r="E159" s="14"/>
      <c r="F159" s="14"/>
      <c r="G159" s="14"/>
      <c r="H159" s="14"/>
      <c r="I159" s="14"/>
      <c r="J159" s="18" t="s">
        <v>186</v>
      </c>
      <c r="K159" s="19">
        <f>J158</f>
        <v>1.1399999999999999</v>
      </c>
      <c r="L159" s="17">
        <v>571.47</v>
      </c>
      <c r="M159" s="19">
        <f>ROUND(K159*L159,2)</f>
        <v>651.48</v>
      </c>
    </row>
    <row r="160" spans="1:13" ht="1" customHeight="1" x14ac:dyDescent="0.2">
      <c r="A160" s="20"/>
      <c r="B160" s="20"/>
      <c r="C160" s="20"/>
      <c r="D160" s="33"/>
      <c r="E160" s="20"/>
      <c r="F160" s="20"/>
      <c r="G160" s="20"/>
      <c r="H160" s="20"/>
      <c r="I160" s="20"/>
      <c r="J160" s="20"/>
      <c r="K160" s="20"/>
      <c r="L160" s="20"/>
      <c r="M160" s="20"/>
    </row>
    <row r="161" spans="1:13" x14ac:dyDescent="0.2">
      <c r="A161" s="13" t="s">
        <v>187</v>
      </c>
      <c r="B161" s="13" t="s">
        <v>21</v>
      </c>
      <c r="C161" s="13" t="s">
        <v>166</v>
      </c>
      <c r="D161" s="21" t="s">
        <v>188</v>
      </c>
      <c r="E161" s="14"/>
      <c r="F161" s="14"/>
      <c r="G161" s="14"/>
      <c r="H161" s="14"/>
      <c r="I161" s="14"/>
      <c r="J161" s="14"/>
      <c r="K161" s="15">
        <f>K164</f>
        <v>3.26</v>
      </c>
      <c r="L161" s="15">
        <f>L164</f>
        <v>50.63</v>
      </c>
      <c r="M161" s="15">
        <f>M164</f>
        <v>165.05</v>
      </c>
    </row>
    <row r="162" spans="1:13" ht="96" x14ac:dyDescent="0.2">
      <c r="A162" s="14"/>
      <c r="B162" s="14"/>
      <c r="C162" s="14"/>
      <c r="D162" s="21" t="s">
        <v>189</v>
      </c>
      <c r="E162" s="14"/>
      <c r="F162" s="14"/>
      <c r="G162" s="14"/>
      <c r="H162" s="14"/>
      <c r="I162" s="14"/>
      <c r="J162" s="14"/>
      <c r="K162" s="14"/>
      <c r="L162" s="14"/>
      <c r="M162" s="14"/>
    </row>
    <row r="163" spans="1:13" x14ac:dyDescent="0.2">
      <c r="A163" s="14"/>
      <c r="B163" s="14"/>
      <c r="C163" s="14"/>
      <c r="D163" s="32"/>
      <c r="E163" s="13" t="s">
        <v>190</v>
      </c>
      <c r="F163" s="16">
        <v>1</v>
      </c>
      <c r="G163" s="17">
        <v>3.26</v>
      </c>
      <c r="H163" s="17">
        <v>1</v>
      </c>
      <c r="I163" s="17">
        <v>0</v>
      </c>
      <c r="J163" s="15">
        <f>OR(F163&lt;&gt;0,G163&lt;&gt;0,H163&lt;&gt;0,I163&lt;&gt;0)*(F163 + (F163 = 0))*(G163 + (G163 = 0))*(H163 + (H163 = 0))*(I163 + (I163 = 0))</f>
        <v>3.26</v>
      </c>
      <c r="K163" s="14"/>
      <c r="L163" s="14"/>
      <c r="M163" s="14"/>
    </row>
    <row r="164" spans="1:13" x14ac:dyDescent="0.2">
      <c r="A164" s="14"/>
      <c r="B164" s="14"/>
      <c r="C164" s="14"/>
      <c r="D164" s="32"/>
      <c r="E164" s="14"/>
      <c r="F164" s="14"/>
      <c r="G164" s="14"/>
      <c r="H164" s="14"/>
      <c r="I164" s="14"/>
      <c r="J164" s="18" t="s">
        <v>191</v>
      </c>
      <c r="K164" s="19">
        <f>J163</f>
        <v>3.26</v>
      </c>
      <c r="L164" s="17">
        <v>50.63</v>
      </c>
      <c r="M164" s="19">
        <f>ROUND(K164*L164,2)</f>
        <v>165.05</v>
      </c>
    </row>
    <row r="165" spans="1:13" ht="1" customHeight="1" x14ac:dyDescent="0.2">
      <c r="A165" s="20"/>
      <c r="B165" s="20"/>
      <c r="C165" s="20"/>
      <c r="D165" s="33"/>
      <c r="E165" s="20"/>
      <c r="F165" s="20"/>
      <c r="G165" s="20"/>
      <c r="H165" s="20"/>
      <c r="I165" s="20"/>
      <c r="J165" s="20"/>
      <c r="K165" s="20"/>
      <c r="L165" s="20"/>
      <c r="M165" s="20"/>
    </row>
    <row r="166" spans="1:13" x14ac:dyDescent="0.2">
      <c r="A166" s="14"/>
      <c r="B166" s="14"/>
      <c r="C166" s="14"/>
      <c r="D166" s="32"/>
      <c r="E166" s="14"/>
      <c r="F166" s="14"/>
      <c r="G166" s="14"/>
      <c r="H166" s="14"/>
      <c r="I166" s="14"/>
      <c r="J166" s="18" t="s">
        <v>192</v>
      </c>
      <c r="K166" s="17">
        <v>1</v>
      </c>
      <c r="L166" s="19">
        <f>M151+M156+M161</f>
        <v>1337.17</v>
      </c>
      <c r="M166" s="19">
        <f>ROUND(K166*L166,2)</f>
        <v>1337.17</v>
      </c>
    </row>
    <row r="167" spans="1:13" ht="1" customHeight="1" x14ac:dyDescent="0.2">
      <c r="A167" s="20"/>
      <c r="B167" s="20"/>
      <c r="C167" s="20"/>
      <c r="D167" s="33"/>
      <c r="E167" s="20"/>
      <c r="F167" s="20"/>
      <c r="G167" s="20"/>
      <c r="H167" s="20"/>
      <c r="I167" s="20"/>
      <c r="J167" s="20"/>
      <c r="K167" s="20"/>
      <c r="L167" s="20"/>
      <c r="M167" s="20"/>
    </row>
    <row r="168" spans="1:13" x14ac:dyDescent="0.2">
      <c r="A168" s="14"/>
      <c r="B168" s="14"/>
      <c r="C168" s="14"/>
      <c r="D168" s="32"/>
      <c r="E168" s="14"/>
      <c r="F168" s="14"/>
      <c r="G168" s="14"/>
      <c r="H168" s="14"/>
      <c r="I168" s="14"/>
      <c r="J168" s="18" t="s">
        <v>193</v>
      </c>
      <c r="K168" s="22">
        <v>1</v>
      </c>
      <c r="L168" s="19">
        <f>M120+M150</f>
        <v>5266.42</v>
      </c>
      <c r="M168" s="19">
        <f>ROUND(K168*L168,2)</f>
        <v>5266.42</v>
      </c>
    </row>
    <row r="169" spans="1:13" ht="1" customHeight="1" x14ac:dyDescent="0.2">
      <c r="A169" s="20"/>
      <c r="B169" s="20"/>
      <c r="C169" s="20"/>
      <c r="D169" s="33"/>
      <c r="E169" s="20"/>
      <c r="F169" s="20"/>
      <c r="G169" s="20"/>
      <c r="H169" s="20"/>
      <c r="I169" s="20"/>
      <c r="J169" s="20"/>
      <c r="K169" s="20"/>
      <c r="L169" s="20"/>
      <c r="M169" s="20"/>
    </row>
    <row r="170" spans="1:13" x14ac:dyDescent="0.2">
      <c r="A170" s="5" t="s">
        <v>194</v>
      </c>
      <c r="B170" s="5" t="s">
        <v>15</v>
      </c>
      <c r="C170" s="5" t="s">
        <v>16</v>
      </c>
      <c r="D170" s="30" t="s">
        <v>195</v>
      </c>
      <c r="E170" s="6"/>
      <c r="F170" s="6"/>
      <c r="G170" s="6"/>
      <c r="H170" s="6"/>
      <c r="I170" s="6"/>
      <c r="J170" s="6"/>
      <c r="K170" s="7">
        <f>K247</f>
        <v>1</v>
      </c>
      <c r="L170" s="8">
        <f>L247</f>
        <v>20073.86</v>
      </c>
      <c r="M170" s="8">
        <f>M247</f>
        <v>20073.86</v>
      </c>
    </row>
    <row r="171" spans="1:13" x14ac:dyDescent="0.2">
      <c r="A171" s="9" t="s">
        <v>196</v>
      </c>
      <c r="B171" s="9" t="s">
        <v>15</v>
      </c>
      <c r="C171" s="9" t="s">
        <v>16</v>
      </c>
      <c r="D171" s="31" t="s">
        <v>197</v>
      </c>
      <c r="E171" s="10"/>
      <c r="F171" s="10"/>
      <c r="G171" s="10"/>
      <c r="H171" s="10"/>
      <c r="I171" s="10"/>
      <c r="J171" s="10"/>
      <c r="K171" s="11">
        <f>K188</f>
        <v>1</v>
      </c>
      <c r="L171" s="11">
        <f>L188</f>
        <v>8064.94</v>
      </c>
      <c r="M171" s="11">
        <f>M188</f>
        <v>8064.94</v>
      </c>
    </row>
    <row r="172" spans="1:13" x14ac:dyDescent="0.2">
      <c r="A172" s="12" t="s">
        <v>198</v>
      </c>
      <c r="B172" s="13" t="s">
        <v>21</v>
      </c>
      <c r="C172" s="13" t="s">
        <v>49</v>
      </c>
      <c r="D172" s="21" t="s">
        <v>199</v>
      </c>
      <c r="E172" s="14"/>
      <c r="F172" s="14"/>
      <c r="G172" s="14"/>
      <c r="H172" s="14"/>
      <c r="I172" s="14"/>
      <c r="J172" s="14"/>
      <c r="K172" s="15">
        <f>K175</f>
        <v>1</v>
      </c>
      <c r="L172" s="15">
        <f>L175</f>
        <v>30.07</v>
      </c>
      <c r="M172" s="15">
        <f>M175</f>
        <v>30.07</v>
      </c>
    </row>
    <row r="173" spans="1:13" ht="36" x14ac:dyDescent="0.2">
      <c r="A173" s="14"/>
      <c r="B173" s="14"/>
      <c r="C173" s="14"/>
      <c r="D173" s="21" t="s">
        <v>200</v>
      </c>
      <c r="E173" s="14"/>
      <c r="F173" s="14"/>
      <c r="G173" s="14"/>
      <c r="H173" s="14"/>
      <c r="I173" s="14"/>
      <c r="J173" s="14"/>
      <c r="K173" s="14"/>
      <c r="L173" s="14"/>
      <c r="M173" s="14"/>
    </row>
    <row r="174" spans="1:13" x14ac:dyDescent="0.2">
      <c r="A174" s="14"/>
      <c r="B174" s="14"/>
      <c r="C174" s="14"/>
      <c r="D174" s="32"/>
      <c r="E174" s="13" t="s">
        <v>201</v>
      </c>
      <c r="F174" s="16">
        <v>1</v>
      </c>
      <c r="G174" s="17">
        <v>1</v>
      </c>
      <c r="H174" s="17">
        <v>0</v>
      </c>
      <c r="I174" s="17">
        <v>0</v>
      </c>
      <c r="J174" s="15">
        <f>OR(F174&lt;&gt;0,G174&lt;&gt;0,H174&lt;&gt;0,I174&lt;&gt;0)*(F174 + (F174 = 0))*(G174 + (G174 = 0))*(H174 + (H174 = 0))*(I174 + (I174 = 0))</f>
        <v>1</v>
      </c>
      <c r="K174" s="14"/>
      <c r="L174" s="14"/>
      <c r="M174" s="14"/>
    </row>
    <row r="175" spans="1:13" x14ac:dyDescent="0.2">
      <c r="A175" s="14"/>
      <c r="B175" s="14"/>
      <c r="C175" s="14"/>
      <c r="D175" s="32"/>
      <c r="E175" s="14"/>
      <c r="F175" s="14"/>
      <c r="G175" s="14"/>
      <c r="H175" s="14"/>
      <c r="I175" s="14"/>
      <c r="J175" s="18" t="s">
        <v>202</v>
      </c>
      <c r="K175" s="19">
        <f>J174</f>
        <v>1</v>
      </c>
      <c r="L175" s="17">
        <v>30.07</v>
      </c>
      <c r="M175" s="19">
        <f>ROUND(K175*L175,2)</f>
        <v>30.07</v>
      </c>
    </row>
    <row r="176" spans="1:13" ht="1" customHeight="1" x14ac:dyDescent="0.2">
      <c r="A176" s="20"/>
      <c r="B176" s="20"/>
      <c r="C176" s="20"/>
      <c r="D176" s="33"/>
      <c r="E176" s="20"/>
      <c r="F176" s="20"/>
      <c r="G176" s="20"/>
      <c r="H176" s="20"/>
      <c r="I176" s="20"/>
      <c r="J176" s="20"/>
      <c r="K176" s="20"/>
      <c r="L176" s="20"/>
      <c r="M176" s="20"/>
    </row>
    <row r="177" spans="1:13" x14ac:dyDescent="0.2">
      <c r="A177" s="12" t="s">
        <v>203</v>
      </c>
      <c r="B177" s="13" t="s">
        <v>21</v>
      </c>
      <c r="C177" s="13" t="s">
        <v>49</v>
      </c>
      <c r="D177" s="21" t="s">
        <v>204</v>
      </c>
      <c r="E177" s="14"/>
      <c r="F177" s="14"/>
      <c r="G177" s="14"/>
      <c r="H177" s="14"/>
      <c r="I177" s="14"/>
      <c r="J177" s="14"/>
      <c r="K177" s="15">
        <f>K180</f>
        <v>12.5</v>
      </c>
      <c r="L177" s="15">
        <f>L180</f>
        <v>90.91</v>
      </c>
      <c r="M177" s="15">
        <f>M180</f>
        <v>1136.3800000000001</v>
      </c>
    </row>
    <row r="178" spans="1:13" ht="36" x14ac:dyDescent="0.2">
      <c r="A178" s="14"/>
      <c r="B178" s="14"/>
      <c r="C178" s="14"/>
      <c r="D178" s="21" t="s">
        <v>205</v>
      </c>
      <c r="E178" s="14"/>
      <c r="F178" s="14"/>
      <c r="G178" s="14"/>
      <c r="H178" s="14"/>
      <c r="I178" s="14"/>
      <c r="J178" s="14"/>
      <c r="K178" s="14"/>
      <c r="L178" s="14"/>
      <c r="M178" s="14"/>
    </row>
    <row r="179" spans="1:13" x14ac:dyDescent="0.2">
      <c r="A179" s="14"/>
      <c r="B179" s="14"/>
      <c r="C179" s="14"/>
      <c r="D179" s="32"/>
      <c r="E179" s="13" t="s">
        <v>206</v>
      </c>
      <c r="F179" s="16">
        <v>1</v>
      </c>
      <c r="G179" s="17">
        <v>12.5</v>
      </c>
      <c r="H179" s="17">
        <v>0</v>
      </c>
      <c r="I179" s="17">
        <v>0</v>
      </c>
      <c r="J179" s="15">
        <f>OR(F179&lt;&gt;0,G179&lt;&gt;0,H179&lt;&gt;0,I179&lt;&gt;0)*(F179 + (F179 = 0))*(G179 + (G179 = 0))*(H179 + (H179 = 0))*(I179 + (I179 = 0))</f>
        <v>12.5</v>
      </c>
      <c r="K179" s="14"/>
      <c r="L179" s="14"/>
      <c r="M179" s="14"/>
    </row>
    <row r="180" spans="1:13" x14ac:dyDescent="0.2">
      <c r="A180" s="14"/>
      <c r="B180" s="14"/>
      <c r="C180" s="14"/>
      <c r="D180" s="32"/>
      <c r="E180" s="14"/>
      <c r="F180" s="14"/>
      <c r="G180" s="14"/>
      <c r="H180" s="14"/>
      <c r="I180" s="14"/>
      <c r="J180" s="18" t="s">
        <v>207</v>
      </c>
      <c r="K180" s="19">
        <f>J179</f>
        <v>12.5</v>
      </c>
      <c r="L180" s="17">
        <v>90.91</v>
      </c>
      <c r="M180" s="19">
        <f>ROUND(K180*L180,2)</f>
        <v>1136.3800000000001</v>
      </c>
    </row>
    <row r="181" spans="1:13" ht="1" customHeight="1" x14ac:dyDescent="0.2">
      <c r="A181" s="20"/>
      <c r="B181" s="20"/>
      <c r="C181" s="20"/>
      <c r="D181" s="33"/>
      <c r="E181" s="20"/>
      <c r="F181" s="20"/>
      <c r="G181" s="20"/>
      <c r="H181" s="20"/>
      <c r="I181" s="20"/>
      <c r="J181" s="20"/>
      <c r="K181" s="20"/>
      <c r="L181" s="20"/>
      <c r="M181" s="20"/>
    </row>
    <row r="182" spans="1:13" x14ac:dyDescent="0.2">
      <c r="A182" s="12" t="s">
        <v>208</v>
      </c>
      <c r="B182" s="13" t="s">
        <v>21</v>
      </c>
      <c r="C182" s="13" t="s">
        <v>49</v>
      </c>
      <c r="D182" s="21" t="s">
        <v>209</v>
      </c>
      <c r="E182" s="14"/>
      <c r="F182" s="14"/>
      <c r="G182" s="14"/>
      <c r="H182" s="14"/>
      <c r="I182" s="14"/>
      <c r="J182" s="14"/>
      <c r="K182" s="15">
        <f>K186</f>
        <v>43</v>
      </c>
      <c r="L182" s="15">
        <f>L186</f>
        <v>160.43</v>
      </c>
      <c r="M182" s="15">
        <f>M186</f>
        <v>6898.49</v>
      </c>
    </row>
    <row r="183" spans="1:13" ht="36" x14ac:dyDescent="0.2">
      <c r="A183" s="14"/>
      <c r="B183" s="14"/>
      <c r="C183" s="14"/>
      <c r="D183" s="21" t="s">
        <v>210</v>
      </c>
      <c r="E183" s="14"/>
      <c r="F183" s="14"/>
      <c r="G183" s="14"/>
      <c r="H183" s="14"/>
      <c r="I183" s="14"/>
      <c r="J183" s="14"/>
      <c r="K183" s="14"/>
      <c r="L183" s="14"/>
      <c r="M183" s="14"/>
    </row>
    <row r="184" spans="1:13" x14ac:dyDescent="0.2">
      <c r="A184" s="14"/>
      <c r="B184" s="14"/>
      <c r="C184" s="14"/>
      <c r="D184" s="32"/>
      <c r="E184" s="13" t="s">
        <v>211</v>
      </c>
      <c r="F184" s="16">
        <v>1</v>
      </c>
      <c r="G184" s="17">
        <v>30</v>
      </c>
      <c r="H184" s="17">
        <v>0</v>
      </c>
      <c r="I184" s="17">
        <v>0</v>
      </c>
      <c r="J184" s="15">
        <f>OR(F184&lt;&gt;0,G184&lt;&gt;0,H184&lt;&gt;0,I184&lt;&gt;0)*(F184 + (F184 = 0))*(G184 + (G184 = 0))*(H184 + (H184 = 0))*(I184 + (I184 = 0))</f>
        <v>30</v>
      </c>
      <c r="K184" s="14"/>
      <c r="L184" s="14"/>
      <c r="M184" s="14"/>
    </row>
    <row r="185" spans="1:13" x14ac:dyDescent="0.2">
      <c r="A185" s="14"/>
      <c r="B185" s="14"/>
      <c r="C185" s="14"/>
      <c r="D185" s="32"/>
      <c r="E185" s="13" t="s">
        <v>212</v>
      </c>
      <c r="F185" s="16">
        <v>1</v>
      </c>
      <c r="G185" s="17">
        <v>13</v>
      </c>
      <c r="H185" s="17">
        <v>0</v>
      </c>
      <c r="I185" s="17">
        <v>0</v>
      </c>
      <c r="J185" s="15">
        <f>OR(F185&lt;&gt;0,G185&lt;&gt;0,H185&lt;&gt;0,I185&lt;&gt;0)*(F185 + (F185 = 0))*(G185 + (G185 = 0))*(H185 + (H185 = 0))*(I185 + (I185 = 0))</f>
        <v>13</v>
      </c>
      <c r="K185" s="14"/>
      <c r="L185" s="14"/>
      <c r="M185" s="14"/>
    </row>
    <row r="186" spans="1:13" x14ac:dyDescent="0.2">
      <c r="A186" s="14"/>
      <c r="B186" s="14"/>
      <c r="C186" s="14"/>
      <c r="D186" s="32"/>
      <c r="E186" s="14"/>
      <c r="F186" s="14"/>
      <c r="G186" s="14"/>
      <c r="H186" s="14"/>
      <c r="I186" s="14"/>
      <c r="J186" s="18" t="s">
        <v>213</v>
      </c>
      <c r="K186" s="19">
        <f>SUM(J184:J185)</f>
        <v>43</v>
      </c>
      <c r="L186" s="17">
        <v>160.43</v>
      </c>
      <c r="M186" s="19">
        <f>ROUND(K186*L186,2)</f>
        <v>6898.49</v>
      </c>
    </row>
    <row r="187" spans="1:13" ht="1" customHeight="1" x14ac:dyDescent="0.2">
      <c r="A187" s="20"/>
      <c r="B187" s="20"/>
      <c r="C187" s="20"/>
      <c r="D187" s="33"/>
      <c r="E187" s="20"/>
      <c r="F187" s="20"/>
      <c r="G187" s="20"/>
      <c r="H187" s="20"/>
      <c r="I187" s="20"/>
      <c r="J187" s="20"/>
      <c r="K187" s="20"/>
      <c r="L187" s="20"/>
      <c r="M187" s="20"/>
    </row>
    <row r="188" spans="1:13" x14ac:dyDescent="0.2">
      <c r="A188" s="14"/>
      <c r="B188" s="14"/>
      <c r="C188" s="14"/>
      <c r="D188" s="32"/>
      <c r="E188" s="14"/>
      <c r="F188" s="14"/>
      <c r="G188" s="14"/>
      <c r="H188" s="14"/>
      <c r="I188" s="14"/>
      <c r="J188" s="18" t="s">
        <v>214</v>
      </c>
      <c r="K188" s="17">
        <v>1</v>
      </c>
      <c r="L188" s="19">
        <f>M172+M177+M182</f>
        <v>8064.94</v>
      </c>
      <c r="M188" s="19">
        <f>ROUND(K188*L188,2)</f>
        <v>8064.94</v>
      </c>
    </row>
    <row r="189" spans="1:13" ht="1" customHeight="1" x14ac:dyDescent="0.2">
      <c r="A189" s="20"/>
      <c r="B189" s="20"/>
      <c r="C189" s="20"/>
      <c r="D189" s="33"/>
      <c r="E189" s="20"/>
      <c r="F189" s="20"/>
      <c r="G189" s="20"/>
      <c r="H189" s="20"/>
      <c r="I189" s="20"/>
      <c r="J189" s="20"/>
      <c r="K189" s="20"/>
      <c r="L189" s="20"/>
      <c r="M189" s="20"/>
    </row>
    <row r="190" spans="1:13" x14ac:dyDescent="0.2">
      <c r="A190" s="9" t="s">
        <v>215</v>
      </c>
      <c r="B190" s="9" t="s">
        <v>15</v>
      </c>
      <c r="C190" s="9" t="s">
        <v>16</v>
      </c>
      <c r="D190" s="31" t="s">
        <v>216</v>
      </c>
      <c r="E190" s="10"/>
      <c r="F190" s="10"/>
      <c r="G190" s="10"/>
      <c r="H190" s="10"/>
      <c r="I190" s="10"/>
      <c r="J190" s="10"/>
      <c r="K190" s="11">
        <f>K207</f>
        <v>1</v>
      </c>
      <c r="L190" s="11">
        <f>L207</f>
        <v>2270.38</v>
      </c>
      <c r="M190" s="11">
        <f>M207</f>
        <v>2270.38</v>
      </c>
    </row>
    <row r="191" spans="1:13" x14ac:dyDescent="0.2">
      <c r="A191" s="12" t="s">
        <v>217</v>
      </c>
      <c r="B191" s="13" t="s">
        <v>21</v>
      </c>
      <c r="C191" s="13" t="s">
        <v>49</v>
      </c>
      <c r="D191" s="21" t="s">
        <v>218</v>
      </c>
      <c r="E191" s="14"/>
      <c r="F191" s="14"/>
      <c r="G191" s="14"/>
      <c r="H191" s="14"/>
      <c r="I191" s="14"/>
      <c r="J191" s="14"/>
      <c r="K191" s="15">
        <f>K194</f>
        <v>1</v>
      </c>
      <c r="L191" s="15">
        <f>L194</f>
        <v>15.77</v>
      </c>
      <c r="M191" s="15">
        <f>M194</f>
        <v>15.77</v>
      </c>
    </row>
    <row r="192" spans="1:13" ht="24" x14ac:dyDescent="0.2">
      <c r="A192" s="14"/>
      <c r="B192" s="14"/>
      <c r="C192" s="14"/>
      <c r="D192" s="21" t="s">
        <v>219</v>
      </c>
      <c r="E192" s="14"/>
      <c r="F192" s="14"/>
      <c r="G192" s="14"/>
      <c r="H192" s="14"/>
      <c r="I192" s="14"/>
      <c r="J192" s="14"/>
      <c r="K192" s="14"/>
      <c r="L192" s="14"/>
      <c r="M192" s="14"/>
    </row>
    <row r="193" spans="1:13" x14ac:dyDescent="0.2">
      <c r="A193" s="14"/>
      <c r="B193" s="14"/>
      <c r="C193" s="14"/>
      <c r="D193" s="32"/>
      <c r="E193" s="13" t="s">
        <v>201</v>
      </c>
      <c r="F193" s="16">
        <v>1</v>
      </c>
      <c r="G193" s="17">
        <v>1</v>
      </c>
      <c r="H193" s="17">
        <v>0</v>
      </c>
      <c r="I193" s="17">
        <v>0</v>
      </c>
      <c r="J193" s="15">
        <f>OR(F193&lt;&gt;0,G193&lt;&gt;0,H193&lt;&gt;0,I193&lt;&gt;0)*(F193 + (F193 = 0))*(G193 + (G193 = 0))*(H193 + (H193 = 0))*(I193 + (I193 = 0))</f>
        <v>1</v>
      </c>
      <c r="K193" s="14"/>
      <c r="L193" s="14"/>
      <c r="M193" s="14"/>
    </row>
    <row r="194" spans="1:13" x14ac:dyDescent="0.2">
      <c r="A194" s="14"/>
      <c r="B194" s="14"/>
      <c r="C194" s="14"/>
      <c r="D194" s="32"/>
      <c r="E194" s="14"/>
      <c r="F194" s="14"/>
      <c r="G194" s="14"/>
      <c r="H194" s="14"/>
      <c r="I194" s="14"/>
      <c r="J194" s="18" t="s">
        <v>220</v>
      </c>
      <c r="K194" s="19">
        <f>J193</f>
        <v>1</v>
      </c>
      <c r="L194" s="17">
        <v>15.77</v>
      </c>
      <c r="M194" s="19">
        <f>ROUND(K194*L194,2)</f>
        <v>15.77</v>
      </c>
    </row>
    <row r="195" spans="1:13" ht="1" customHeight="1" x14ac:dyDescent="0.2">
      <c r="A195" s="20"/>
      <c r="B195" s="20"/>
      <c r="C195" s="20"/>
      <c r="D195" s="33"/>
      <c r="E195" s="20"/>
      <c r="F195" s="20"/>
      <c r="G195" s="20"/>
      <c r="H195" s="20"/>
      <c r="I195" s="20"/>
      <c r="J195" s="20"/>
      <c r="K195" s="20"/>
      <c r="L195" s="20"/>
      <c r="M195" s="20"/>
    </row>
    <row r="196" spans="1:13" x14ac:dyDescent="0.2">
      <c r="A196" s="12" t="s">
        <v>221</v>
      </c>
      <c r="B196" s="13" t="s">
        <v>21</v>
      </c>
      <c r="C196" s="13" t="s">
        <v>49</v>
      </c>
      <c r="D196" s="21" t="s">
        <v>222</v>
      </c>
      <c r="E196" s="14"/>
      <c r="F196" s="14"/>
      <c r="G196" s="14"/>
      <c r="H196" s="14"/>
      <c r="I196" s="14"/>
      <c r="J196" s="14"/>
      <c r="K196" s="15">
        <f>K199</f>
        <v>13</v>
      </c>
      <c r="L196" s="15">
        <f>L199</f>
        <v>21.09</v>
      </c>
      <c r="M196" s="15">
        <f>M199</f>
        <v>274.17</v>
      </c>
    </row>
    <row r="197" spans="1:13" ht="24" x14ac:dyDescent="0.2">
      <c r="A197" s="14"/>
      <c r="B197" s="14"/>
      <c r="C197" s="14"/>
      <c r="D197" s="21" t="s">
        <v>223</v>
      </c>
      <c r="E197" s="14"/>
      <c r="F197" s="14"/>
      <c r="G197" s="14"/>
      <c r="H197" s="14"/>
      <c r="I197" s="14"/>
      <c r="J197" s="14"/>
      <c r="K197" s="14"/>
      <c r="L197" s="14"/>
      <c r="M197" s="14"/>
    </row>
    <row r="198" spans="1:13" x14ac:dyDescent="0.2">
      <c r="A198" s="14"/>
      <c r="B198" s="14"/>
      <c r="C198" s="14"/>
      <c r="D198" s="32"/>
      <c r="E198" s="13" t="s">
        <v>206</v>
      </c>
      <c r="F198" s="16">
        <v>1</v>
      </c>
      <c r="G198" s="17">
        <v>13</v>
      </c>
      <c r="H198" s="17">
        <v>0</v>
      </c>
      <c r="I198" s="17">
        <v>0</v>
      </c>
      <c r="J198" s="15">
        <f>OR(F198&lt;&gt;0,G198&lt;&gt;0,H198&lt;&gt;0,I198&lt;&gt;0)*(F198 + (F198 = 0))*(G198 + (G198 = 0))*(H198 + (H198 = 0))*(I198 + (I198 = 0))</f>
        <v>13</v>
      </c>
      <c r="K198" s="14"/>
      <c r="L198" s="14"/>
      <c r="M198" s="14"/>
    </row>
    <row r="199" spans="1:13" x14ac:dyDescent="0.2">
      <c r="A199" s="14"/>
      <c r="B199" s="14"/>
      <c r="C199" s="14"/>
      <c r="D199" s="32"/>
      <c r="E199" s="14"/>
      <c r="F199" s="14"/>
      <c r="G199" s="14"/>
      <c r="H199" s="14"/>
      <c r="I199" s="14"/>
      <c r="J199" s="18" t="s">
        <v>224</v>
      </c>
      <c r="K199" s="19">
        <f>J198</f>
        <v>13</v>
      </c>
      <c r="L199" s="17">
        <v>21.09</v>
      </c>
      <c r="M199" s="19">
        <f>ROUND(K199*L199,2)</f>
        <v>274.17</v>
      </c>
    </row>
    <row r="200" spans="1:13" ht="1" customHeight="1" x14ac:dyDescent="0.2">
      <c r="A200" s="20"/>
      <c r="B200" s="20"/>
      <c r="C200" s="20"/>
      <c r="D200" s="33"/>
      <c r="E200" s="20"/>
      <c r="F200" s="20"/>
      <c r="G200" s="20"/>
      <c r="H200" s="20"/>
      <c r="I200" s="20"/>
      <c r="J200" s="20"/>
      <c r="K200" s="20"/>
      <c r="L200" s="20"/>
      <c r="M200" s="20"/>
    </row>
    <row r="201" spans="1:13" x14ac:dyDescent="0.2">
      <c r="A201" s="12" t="s">
        <v>225</v>
      </c>
      <c r="B201" s="13" t="s">
        <v>21</v>
      </c>
      <c r="C201" s="13" t="s">
        <v>49</v>
      </c>
      <c r="D201" s="21" t="s">
        <v>226</v>
      </c>
      <c r="E201" s="14"/>
      <c r="F201" s="14"/>
      <c r="G201" s="14"/>
      <c r="H201" s="14"/>
      <c r="I201" s="14"/>
      <c r="J201" s="14"/>
      <c r="K201" s="15">
        <f>K205</f>
        <v>38.5</v>
      </c>
      <c r="L201" s="15">
        <f>L205</f>
        <v>51.44</v>
      </c>
      <c r="M201" s="15">
        <f>M205</f>
        <v>1980.44</v>
      </c>
    </row>
    <row r="202" spans="1:13" ht="24" x14ac:dyDescent="0.2">
      <c r="A202" s="14"/>
      <c r="B202" s="14"/>
      <c r="C202" s="14"/>
      <c r="D202" s="21" t="s">
        <v>227</v>
      </c>
      <c r="E202" s="14"/>
      <c r="F202" s="14"/>
      <c r="G202" s="14"/>
      <c r="H202" s="14"/>
      <c r="I202" s="14"/>
      <c r="J202" s="14"/>
      <c r="K202" s="14"/>
      <c r="L202" s="14"/>
      <c r="M202" s="14"/>
    </row>
    <row r="203" spans="1:13" x14ac:dyDescent="0.2">
      <c r="A203" s="14"/>
      <c r="B203" s="14"/>
      <c r="C203" s="14"/>
      <c r="D203" s="32"/>
      <c r="E203" s="13" t="s">
        <v>211</v>
      </c>
      <c r="F203" s="16">
        <v>1</v>
      </c>
      <c r="G203" s="17">
        <v>25.5</v>
      </c>
      <c r="H203" s="17">
        <v>0</v>
      </c>
      <c r="I203" s="17">
        <v>0</v>
      </c>
      <c r="J203" s="15">
        <f>OR(F203&lt;&gt;0,G203&lt;&gt;0,H203&lt;&gt;0,I203&lt;&gt;0)*(F203 + (F203 = 0))*(G203 + (G203 = 0))*(H203 + (H203 = 0))*(I203 + (I203 = 0))</f>
        <v>25.5</v>
      </c>
      <c r="K203" s="14"/>
      <c r="L203" s="14"/>
      <c r="M203" s="14"/>
    </row>
    <row r="204" spans="1:13" x14ac:dyDescent="0.2">
      <c r="A204" s="14"/>
      <c r="B204" s="14"/>
      <c r="C204" s="14"/>
      <c r="D204" s="32"/>
      <c r="E204" s="13" t="s">
        <v>228</v>
      </c>
      <c r="F204" s="16">
        <v>1</v>
      </c>
      <c r="G204" s="17">
        <v>13</v>
      </c>
      <c r="H204" s="17">
        <v>0</v>
      </c>
      <c r="I204" s="17">
        <v>0</v>
      </c>
      <c r="J204" s="15">
        <f>OR(F204&lt;&gt;0,G204&lt;&gt;0,H204&lt;&gt;0,I204&lt;&gt;0)*(F204 + (F204 = 0))*(G204 + (G204 = 0))*(H204 + (H204 = 0))*(I204 + (I204 = 0))</f>
        <v>13</v>
      </c>
      <c r="K204" s="14"/>
      <c r="L204" s="14"/>
      <c r="M204" s="14"/>
    </row>
    <row r="205" spans="1:13" x14ac:dyDescent="0.2">
      <c r="A205" s="14"/>
      <c r="B205" s="14"/>
      <c r="C205" s="14"/>
      <c r="D205" s="32"/>
      <c r="E205" s="14"/>
      <c r="F205" s="14"/>
      <c r="G205" s="14"/>
      <c r="H205" s="14"/>
      <c r="I205" s="14"/>
      <c r="J205" s="18" t="s">
        <v>229</v>
      </c>
      <c r="K205" s="19">
        <f>SUM(J203:J204)</f>
        <v>38.5</v>
      </c>
      <c r="L205" s="17">
        <v>51.44</v>
      </c>
      <c r="M205" s="19">
        <f>ROUND(K205*L205,2)</f>
        <v>1980.44</v>
      </c>
    </row>
    <row r="206" spans="1:13" ht="1" customHeight="1" x14ac:dyDescent="0.2">
      <c r="A206" s="20"/>
      <c r="B206" s="20"/>
      <c r="C206" s="20"/>
      <c r="D206" s="33"/>
      <c r="E206" s="20"/>
      <c r="F206" s="20"/>
      <c r="G206" s="20"/>
      <c r="H206" s="20"/>
      <c r="I206" s="20"/>
      <c r="J206" s="20"/>
      <c r="K206" s="20"/>
      <c r="L206" s="20"/>
      <c r="M206" s="20"/>
    </row>
    <row r="207" spans="1:13" x14ac:dyDescent="0.2">
      <c r="A207" s="14"/>
      <c r="B207" s="14"/>
      <c r="C207" s="14"/>
      <c r="D207" s="32"/>
      <c r="E207" s="14"/>
      <c r="F207" s="14"/>
      <c r="G207" s="14"/>
      <c r="H207" s="14"/>
      <c r="I207" s="14"/>
      <c r="J207" s="18" t="s">
        <v>230</v>
      </c>
      <c r="K207" s="17">
        <v>1</v>
      </c>
      <c r="L207" s="19">
        <f>M191+M196+M201</f>
        <v>2270.38</v>
      </c>
      <c r="M207" s="19">
        <f>ROUND(K207*L207,2)</f>
        <v>2270.38</v>
      </c>
    </row>
    <row r="208" spans="1:13" ht="1" customHeight="1" x14ac:dyDescent="0.2">
      <c r="A208" s="20"/>
      <c r="B208" s="20"/>
      <c r="C208" s="20"/>
      <c r="D208" s="33"/>
      <c r="E208" s="20"/>
      <c r="F208" s="20"/>
      <c r="G208" s="20"/>
      <c r="H208" s="20"/>
      <c r="I208" s="20"/>
      <c r="J208" s="20"/>
      <c r="K208" s="20"/>
      <c r="L208" s="20"/>
      <c r="M208" s="20"/>
    </row>
    <row r="209" spans="1:13" x14ac:dyDescent="0.2">
      <c r="A209" s="9" t="s">
        <v>231</v>
      </c>
      <c r="B209" s="9" t="s">
        <v>15</v>
      </c>
      <c r="C209" s="9" t="s">
        <v>16</v>
      </c>
      <c r="D209" s="31" t="s">
        <v>232</v>
      </c>
      <c r="E209" s="10"/>
      <c r="F209" s="10"/>
      <c r="G209" s="10"/>
      <c r="H209" s="10"/>
      <c r="I209" s="10"/>
      <c r="J209" s="10"/>
      <c r="K209" s="11">
        <f>K216</f>
        <v>1</v>
      </c>
      <c r="L209" s="11">
        <f>L216</f>
        <v>621.91999999999996</v>
      </c>
      <c r="M209" s="11">
        <f>M216</f>
        <v>621.91999999999996</v>
      </c>
    </row>
    <row r="210" spans="1:13" x14ac:dyDescent="0.2">
      <c r="A210" s="12" t="s">
        <v>233</v>
      </c>
      <c r="B210" s="13" t="s">
        <v>21</v>
      </c>
      <c r="C210" s="13" t="s">
        <v>49</v>
      </c>
      <c r="D210" s="21" t="s">
        <v>234</v>
      </c>
      <c r="E210" s="14"/>
      <c r="F210" s="14"/>
      <c r="G210" s="14"/>
      <c r="H210" s="14"/>
      <c r="I210" s="14"/>
      <c r="J210" s="14"/>
      <c r="K210" s="15">
        <f>K214</f>
        <v>10.5</v>
      </c>
      <c r="L210" s="15">
        <f>L214</f>
        <v>59.23</v>
      </c>
      <c r="M210" s="15">
        <f>M214</f>
        <v>621.91999999999996</v>
      </c>
    </row>
    <row r="211" spans="1:13" ht="36" x14ac:dyDescent="0.2">
      <c r="A211" s="14"/>
      <c r="B211" s="14"/>
      <c r="C211" s="14"/>
      <c r="D211" s="21" t="s">
        <v>235</v>
      </c>
      <c r="E211" s="14"/>
      <c r="F211" s="14"/>
      <c r="G211" s="14"/>
      <c r="H211" s="14"/>
      <c r="I211" s="14"/>
      <c r="J211" s="14"/>
      <c r="K211" s="14"/>
      <c r="L211" s="14"/>
      <c r="M211" s="14"/>
    </row>
    <row r="212" spans="1:13" x14ac:dyDescent="0.2">
      <c r="A212" s="14"/>
      <c r="B212" s="14"/>
      <c r="C212" s="14"/>
      <c r="D212" s="32"/>
      <c r="E212" s="13" t="s">
        <v>236</v>
      </c>
      <c r="F212" s="16">
        <v>1</v>
      </c>
      <c r="G212" s="17">
        <v>3.5</v>
      </c>
      <c r="H212" s="17">
        <v>0</v>
      </c>
      <c r="I212" s="17">
        <v>0</v>
      </c>
      <c r="J212" s="15">
        <f>OR(F212&lt;&gt;0,G212&lt;&gt;0,H212&lt;&gt;0,I212&lt;&gt;0)*(F212 + (F212 = 0))*(G212 + (G212 = 0))*(H212 + (H212 = 0))*(I212 + (I212 = 0))</f>
        <v>3.5</v>
      </c>
      <c r="K212" s="14"/>
      <c r="L212" s="14"/>
      <c r="M212" s="14"/>
    </row>
    <row r="213" spans="1:13" x14ac:dyDescent="0.2">
      <c r="A213" s="14"/>
      <c r="B213" s="14"/>
      <c r="C213" s="14"/>
      <c r="D213" s="32"/>
      <c r="E213" s="13" t="s">
        <v>237</v>
      </c>
      <c r="F213" s="16">
        <v>2</v>
      </c>
      <c r="G213" s="17">
        <v>3.5</v>
      </c>
      <c r="H213" s="17">
        <v>0</v>
      </c>
      <c r="I213" s="17">
        <v>0</v>
      </c>
      <c r="J213" s="15">
        <f>OR(F213&lt;&gt;0,G213&lt;&gt;0,H213&lt;&gt;0,I213&lt;&gt;0)*(F213 + (F213 = 0))*(G213 + (G213 = 0))*(H213 + (H213 = 0))*(I213 + (I213 = 0))</f>
        <v>7</v>
      </c>
      <c r="K213" s="14"/>
      <c r="L213" s="14"/>
      <c r="M213" s="14"/>
    </row>
    <row r="214" spans="1:13" x14ac:dyDescent="0.2">
      <c r="A214" s="14"/>
      <c r="B214" s="14"/>
      <c r="C214" s="14"/>
      <c r="D214" s="32"/>
      <c r="E214" s="14"/>
      <c r="F214" s="14"/>
      <c r="G214" s="14"/>
      <c r="H214" s="14"/>
      <c r="I214" s="14"/>
      <c r="J214" s="18" t="s">
        <v>238</v>
      </c>
      <c r="K214" s="19">
        <f>SUM(J212:J213)</f>
        <v>10.5</v>
      </c>
      <c r="L214" s="17">
        <v>59.23</v>
      </c>
      <c r="M214" s="19">
        <f>ROUND(K214*L214,2)</f>
        <v>621.91999999999996</v>
      </c>
    </row>
    <row r="215" spans="1:13" ht="1" customHeight="1" x14ac:dyDescent="0.2">
      <c r="A215" s="20"/>
      <c r="B215" s="20"/>
      <c r="C215" s="20"/>
      <c r="D215" s="33"/>
      <c r="E215" s="20"/>
      <c r="F215" s="20"/>
      <c r="G215" s="20"/>
      <c r="H215" s="20"/>
      <c r="I215" s="20"/>
      <c r="J215" s="20"/>
      <c r="K215" s="20"/>
      <c r="L215" s="20"/>
      <c r="M215" s="20"/>
    </row>
    <row r="216" spans="1:13" x14ac:dyDescent="0.2">
      <c r="A216" s="14"/>
      <c r="B216" s="14"/>
      <c r="C216" s="14"/>
      <c r="D216" s="32"/>
      <c r="E216" s="14"/>
      <c r="F216" s="14"/>
      <c r="G216" s="14"/>
      <c r="H216" s="14"/>
      <c r="I216" s="14"/>
      <c r="J216" s="18" t="s">
        <v>239</v>
      </c>
      <c r="K216" s="17">
        <v>1</v>
      </c>
      <c r="L216" s="19">
        <f>M210</f>
        <v>621.91999999999996</v>
      </c>
      <c r="M216" s="19">
        <f>ROUND(K216*L216,2)</f>
        <v>621.91999999999996</v>
      </c>
    </row>
    <row r="217" spans="1:13" ht="1" customHeight="1" x14ac:dyDescent="0.2">
      <c r="A217" s="20"/>
      <c r="B217" s="20"/>
      <c r="C217" s="20"/>
      <c r="D217" s="33"/>
      <c r="E217" s="20"/>
      <c r="F217" s="20"/>
      <c r="G217" s="20"/>
      <c r="H217" s="20"/>
      <c r="I217" s="20"/>
      <c r="J217" s="20"/>
      <c r="K217" s="20"/>
      <c r="L217" s="20"/>
      <c r="M217" s="20"/>
    </row>
    <row r="218" spans="1:13" x14ac:dyDescent="0.2">
      <c r="A218" s="9" t="s">
        <v>240</v>
      </c>
      <c r="B218" s="9" t="s">
        <v>15</v>
      </c>
      <c r="C218" s="9" t="s">
        <v>16</v>
      </c>
      <c r="D218" s="31" t="s">
        <v>241</v>
      </c>
      <c r="E218" s="10"/>
      <c r="F218" s="10"/>
      <c r="G218" s="10"/>
      <c r="H218" s="10"/>
      <c r="I218" s="10"/>
      <c r="J218" s="10"/>
      <c r="K218" s="11">
        <f>K229</f>
        <v>1</v>
      </c>
      <c r="L218" s="11">
        <f>L229</f>
        <v>1526.76</v>
      </c>
      <c r="M218" s="11">
        <f>M229</f>
        <v>1526.76</v>
      </c>
    </row>
    <row r="219" spans="1:13" x14ac:dyDescent="0.2">
      <c r="A219" s="12" t="s">
        <v>242</v>
      </c>
      <c r="B219" s="13" t="s">
        <v>21</v>
      </c>
      <c r="C219" s="13" t="s">
        <v>56</v>
      </c>
      <c r="D219" s="21" t="s">
        <v>243</v>
      </c>
      <c r="E219" s="14"/>
      <c r="F219" s="14"/>
      <c r="G219" s="14"/>
      <c r="H219" s="14"/>
      <c r="I219" s="14"/>
      <c r="J219" s="14"/>
      <c r="K219" s="15">
        <f>K222</f>
        <v>2</v>
      </c>
      <c r="L219" s="15">
        <f>L222</f>
        <v>186.57</v>
      </c>
      <c r="M219" s="15">
        <f>M222</f>
        <v>373.14</v>
      </c>
    </row>
    <row r="220" spans="1:13" ht="36" x14ac:dyDescent="0.2">
      <c r="A220" s="14"/>
      <c r="B220" s="14"/>
      <c r="C220" s="14"/>
      <c r="D220" s="21" t="s">
        <v>244</v>
      </c>
      <c r="E220" s="14"/>
      <c r="F220" s="14"/>
      <c r="G220" s="14"/>
      <c r="H220" s="14"/>
      <c r="I220" s="14"/>
      <c r="J220" s="14"/>
      <c r="K220" s="14"/>
      <c r="L220" s="14"/>
      <c r="M220" s="14"/>
    </row>
    <row r="221" spans="1:13" x14ac:dyDescent="0.2">
      <c r="A221" s="14"/>
      <c r="B221" s="14"/>
      <c r="C221" s="14"/>
      <c r="D221" s="32"/>
      <c r="E221" s="13" t="s">
        <v>245</v>
      </c>
      <c r="F221" s="16">
        <v>2</v>
      </c>
      <c r="G221" s="17">
        <v>0</v>
      </c>
      <c r="H221" s="17">
        <v>0</v>
      </c>
      <c r="I221" s="17">
        <v>0</v>
      </c>
      <c r="J221" s="15">
        <f>OR(F221&lt;&gt;0,G221&lt;&gt;0,H221&lt;&gt;0,I221&lt;&gt;0)*(F221 + (F221 = 0))*(G221 + (G221 = 0))*(H221 + (H221 = 0))*(I221 + (I221 = 0))</f>
        <v>2</v>
      </c>
      <c r="K221" s="14"/>
      <c r="L221" s="14"/>
      <c r="M221" s="14"/>
    </row>
    <row r="222" spans="1:13" x14ac:dyDescent="0.2">
      <c r="A222" s="14"/>
      <c r="B222" s="14"/>
      <c r="C222" s="14"/>
      <c r="D222" s="32"/>
      <c r="E222" s="14"/>
      <c r="F222" s="14"/>
      <c r="G222" s="14"/>
      <c r="H222" s="14"/>
      <c r="I222" s="14"/>
      <c r="J222" s="18" t="s">
        <v>246</v>
      </c>
      <c r="K222" s="19">
        <f>J221</f>
        <v>2</v>
      </c>
      <c r="L222" s="17">
        <v>186.57</v>
      </c>
      <c r="M222" s="19">
        <f>ROUND(K222*L222,2)</f>
        <v>373.14</v>
      </c>
    </row>
    <row r="223" spans="1:13" ht="1" customHeight="1" x14ac:dyDescent="0.2">
      <c r="A223" s="20"/>
      <c r="B223" s="20"/>
      <c r="C223" s="20"/>
      <c r="D223" s="33"/>
      <c r="E223" s="20"/>
      <c r="F223" s="20"/>
      <c r="G223" s="20"/>
      <c r="H223" s="20"/>
      <c r="I223" s="20"/>
      <c r="J223" s="20"/>
      <c r="K223" s="20"/>
      <c r="L223" s="20"/>
      <c r="M223" s="20"/>
    </row>
    <row r="224" spans="1:13" x14ac:dyDescent="0.2">
      <c r="A224" s="12" t="s">
        <v>247</v>
      </c>
      <c r="B224" s="13" t="s">
        <v>21</v>
      </c>
      <c r="C224" s="13" t="s">
        <v>56</v>
      </c>
      <c r="D224" s="21" t="s">
        <v>248</v>
      </c>
      <c r="E224" s="14"/>
      <c r="F224" s="14"/>
      <c r="G224" s="14"/>
      <c r="H224" s="14"/>
      <c r="I224" s="14"/>
      <c r="J224" s="14"/>
      <c r="K224" s="15">
        <f>K227</f>
        <v>3</v>
      </c>
      <c r="L224" s="15">
        <f>L227</f>
        <v>384.54</v>
      </c>
      <c r="M224" s="15">
        <f>M227</f>
        <v>1153.6199999999999</v>
      </c>
    </row>
    <row r="225" spans="1:13" ht="36" x14ac:dyDescent="0.2">
      <c r="A225" s="14"/>
      <c r="B225" s="14"/>
      <c r="C225" s="14"/>
      <c r="D225" s="21" t="s">
        <v>249</v>
      </c>
      <c r="E225" s="14"/>
      <c r="F225" s="14"/>
      <c r="G225" s="14"/>
      <c r="H225" s="14"/>
      <c r="I225" s="14"/>
      <c r="J225" s="14"/>
      <c r="K225" s="14"/>
      <c r="L225" s="14"/>
      <c r="M225" s="14"/>
    </row>
    <row r="226" spans="1:13" x14ac:dyDescent="0.2">
      <c r="A226" s="14"/>
      <c r="B226" s="14"/>
      <c r="C226" s="14"/>
      <c r="D226" s="32"/>
      <c r="E226" s="13" t="s">
        <v>250</v>
      </c>
      <c r="F226" s="16">
        <v>3</v>
      </c>
      <c r="G226" s="17">
        <v>0</v>
      </c>
      <c r="H226" s="17">
        <v>0</v>
      </c>
      <c r="I226" s="17">
        <v>0</v>
      </c>
      <c r="J226" s="15">
        <f>OR(F226&lt;&gt;0,G226&lt;&gt;0,H226&lt;&gt;0,I226&lt;&gt;0)*(F226 + (F226 = 0))*(G226 + (G226 = 0))*(H226 + (H226 = 0))*(I226 + (I226 = 0))</f>
        <v>3</v>
      </c>
      <c r="K226" s="14"/>
      <c r="L226" s="14"/>
      <c r="M226" s="14"/>
    </row>
    <row r="227" spans="1:13" x14ac:dyDescent="0.2">
      <c r="A227" s="14"/>
      <c r="B227" s="14"/>
      <c r="C227" s="14"/>
      <c r="D227" s="32"/>
      <c r="E227" s="14"/>
      <c r="F227" s="14"/>
      <c r="G227" s="14"/>
      <c r="H227" s="14"/>
      <c r="I227" s="14"/>
      <c r="J227" s="18" t="s">
        <v>251</v>
      </c>
      <c r="K227" s="19">
        <f>J226</f>
        <v>3</v>
      </c>
      <c r="L227" s="17">
        <v>384.54</v>
      </c>
      <c r="M227" s="19">
        <f>ROUND(K227*L227,2)</f>
        <v>1153.6199999999999</v>
      </c>
    </row>
    <row r="228" spans="1:13" ht="1" customHeight="1" x14ac:dyDescent="0.2">
      <c r="A228" s="20"/>
      <c r="B228" s="20"/>
      <c r="C228" s="20"/>
      <c r="D228" s="33"/>
      <c r="E228" s="20"/>
      <c r="F228" s="20"/>
      <c r="G228" s="20"/>
      <c r="H228" s="20"/>
      <c r="I228" s="20"/>
      <c r="J228" s="20"/>
      <c r="K228" s="20"/>
      <c r="L228" s="20"/>
      <c r="M228" s="20"/>
    </row>
    <row r="229" spans="1:13" x14ac:dyDescent="0.2">
      <c r="A229" s="14"/>
      <c r="B229" s="14"/>
      <c r="C229" s="14"/>
      <c r="D229" s="32"/>
      <c r="E229" s="14"/>
      <c r="F229" s="14"/>
      <c r="G229" s="14"/>
      <c r="H229" s="14"/>
      <c r="I229" s="14"/>
      <c r="J229" s="18" t="s">
        <v>252</v>
      </c>
      <c r="K229" s="17">
        <v>1</v>
      </c>
      <c r="L229" s="19">
        <f>M219+M224</f>
        <v>1526.76</v>
      </c>
      <c r="M229" s="19">
        <f>ROUND(K229*L229,2)</f>
        <v>1526.76</v>
      </c>
    </row>
    <row r="230" spans="1:13" ht="1" customHeight="1" x14ac:dyDescent="0.2">
      <c r="A230" s="20"/>
      <c r="B230" s="20"/>
      <c r="C230" s="20"/>
      <c r="D230" s="33"/>
      <c r="E230" s="20"/>
      <c r="F230" s="20"/>
      <c r="G230" s="20"/>
      <c r="H230" s="20"/>
      <c r="I230" s="20"/>
      <c r="J230" s="20"/>
      <c r="K230" s="20"/>
      <c r="L230" s="20"/>
      <c r="M230" s="20"/>
    </row>
    <row r="231" spans="1:13" x14ac:dyDescent="0.2">
      <c r="A231" s="9" t="s">
        <v>253</v>
      </c>
      <c r="B231" s="9" t="s">
        <v>15</v>
      </c>
      <c r="C231" s="9" t="s">
        <v>16</v>
      </c>
      <c r="D231" s="31" t="s">
        <v>254</v>
      </c>
      <c r="E231" s="10"/>
      <c r="F231" s="10"/>
      <c r="G231" s="10"/>
      <c r="H231" s="10"/>
      <c r="I231" s="10"/>
      <c r="J231" s="10"/>
      <c r="K231" s="11">
        <f>K237</f>
        <v>1</v>
      </c>
      <c r="L231" s="11">
        <f>L237</f>
        <v>421.81</v>
      </c>
      <c r="M231" s="11">
        <f>M237</f>
        <v>421.81</v>
      </c>
    </row>
    <row r="232" spans="1:13" x14ac:dyDescent="0.2">
      <c r="A232" s="12" t="s">
        <v>255</v>
      </c>
      <c r="B232" s="13" t="s">
        <v>21</v>
      </c>
      <c r="C232" s="13" t="s">
        <v>56</v>
      </c>
      <c r="D232" s="21" t="s">
        <v>256</v>
      </c>
      <c r="E232" s="14"/>
      <c r="F232" s="14"/>
      <c r="G232" s="14"/>
      <c r="H232" s="14"/>
      <c r="I232" s="14"/>
      <c r="J232" s="14"/>
      <c r="K232" s="15">
        <f>K235</f>
        <v>1</v>
      </c>
      <c r="L232" s="15">
        <f>L235</f>
        <v>421.81</v>
      </c>
      <c r="M232" s="15">
        <f>M235</f>
        <v>421.81</v>
      </c>
    </row>
    <row r="233" spans="1:13" ht="48" x14ac:dyDescent="0.2">
      <c r="A233" s="14"/>
      <c r="B233" s="14"/>
      <c r="C233" s="14"/>
      <c r="D233" s="21" t="s">
        <v>257</v>
      </c>
      <c r="E233" s="14"/>
      <c r="F233" s="14"/>
      <c r="G233" s="14"/>
      <c r="H233" s="14"/>
      <c r="I233" s="14"/>
      <c r="J233" s="14"/>
      <c r="K233" s="14"/>
      <c r="L233" s="14"/>
      <c r="M233" s="14"/>
    </row>
    <row r="234" spans="1:13" x14ac:dyDescent="0.2">
      <c r="A234" s="14"/>
      <c r="B234" s="14"/>
      <c r="C234" s="14"/>
      <c r="D234" s="32"/>
      <c r="E234" s="13" t="s">
        <v>258</v>
      </c>
      <c r="F234" s="16">
        <v>1</v>
      </c>
      <c r="G234" s="17">
        <v>0</v>
      </c>
      <c r="H234" s="17">
        <v>0</v>
      </c>
      <c r="I234" s="17">
        <v>0</v>
      </c>
      <c r="J234" s="15">
        <f>OR(F234&lt;&gt;0,G234&lt;&gt;0,H234&lt;&gt;0,I234&lt;&gt;0)*(F234 + (F234 = 0))*(G234 + (G234 = 0))*(H234 + (H234 = 0))*(I234 + (I234 = 0))</f>
        <v>1</v>
      </c>
      <c r="K234" s="14"/>
      <c r="L234" s="14"/>
      <c r="M234" s="14"/>
    </row>
    <row r="235" spans="1:13" x14ac:dyDescent="0.2">
      <c r="A235" s="14"/>
      <c r="B235" s="14"/>
      <c r="C235" s="14"/>
      <c r="D235" s="32"/>
      <c r="E235" s="14"/>
      <c r="F235" s="14"/>
      <c r="G235" s="14"/>
      <c r="H235" s="14"/>
      <c r="I235" s="14"/>
      <c r="J235" s="18" t="s">
        <v>259</v>
      </c>
      <c r="K235" s="19">
        <f>J234</f>
        <v>1</v>
      </c>
      <c r="L235" s="17">
        <v>421.81</v>
      </c>
      <c r="M235" s="19">
        <f>ROUND(K235*L235,2)</f>
        <v>421.81</v>
      </c>
    </row>
    <row r="236" spans="1:13" ht="1" customHeight="1" x14ac:dyDescent="0.2">
      <c r="A236" s="20"/>
      <c r="B236" s="20"/>
      <c r="C236" s="20"/>
      <c r="D236" s="33"/>
      <c r="E236" s="20"/>
      <c r="F236" s="20"/>
      <c r="G236" s="20"/>
      <c r="H236" s="20"/>
      <c r="I236" s="20"/>
      <c r="J236" s="20"/>
      <c r="K236" s="20"/>
      <c r="L236" s="20"/>
      <c r="M236" s="20"/>
    </row>
    <row r="237" spans="1:13" x14ac:dyDescent="0.2">
      <c r="A237" s="14"/>
      <c r="B237" s="14"/>
      <c r="C237" s="14"/>
      <c r="D237" s="32"/>
      <c r="E237" s="14"/>
      <c r="F237" s="14"/>
      <c r="G237" s="14"/>
      <c r="H237" s="14"/>
      <c r="I237" s="14"/>
      <c r="J237" s="18" t="s">
        <v>260</v>
      </c>
      <c r="K237" s="17">
        <v>1</v>
      </c>
      <c r="L237" s="19">
        <f>M232</f>
        <v>421.81</v>
      </c>
      <c r="M237" s="19">
        <f>ROUND(K237*L237,2)</f>
        <v>421.81</v>
      </c>
    </row>
    <row r="238" spans="1:13" ht="1" customHeight="1" x14ac:dyDescent="0.2">
      <c r="A238" s="20"/>
      <c r="B238" s="20"/>
      <c r="C238" s="20"/>
      <c r="D238" s="33"/>
      <c r="E238" s="20"/>
      <c r="F238" s="20"/>
      <c r="G238" s="20"/>
      <c r="H238" s="20"/>
      <c r="I238" s="20"/>
      <c r="J238" s="20"/>
      <c r="K238" s="20"/>
      <c r="L238" s="20"/>
      <c r="M238" s="20"/>
    </row>
    <row r="239" spans="1:13" x14ac:dyDescent="0.2">
      <c r="A239" s="9" t="s">
        <v>261</v>
      </c>
      <c r="B239" s="9" t="s">
        <v>15</v>
      </c>
      <c r="C239" s="9" t="s">
        <v>16</v>
      </c>
      <c r="D239" s="31" t="s">
        <v>262</v>
      </c>
      <c r="E239" s="10"/>
      <c r="F239" s="10"/>
      <c r="G239" s="10"/>
      <c r="H239" s="10"/>
      <c r="I239" s="10"/>
      <c r="J239" s="10"/>
      <c r="K239" s="11">
        <f>K245</f>
        <v>1</v>
      </c>
      <c r="L239" s="11">
        <f>L245</f>
        <v>7168.05</v>
      </c>
      <c r="M239" s="11">
        <f>M245</f>
        <v>7168.05</v>
      </c>
    </row>
    <row r="240" spans="1:13" x14ac:dyDescent="0.2">
      <c r="A240" s="12" t="s">
        <v>263</v>
      </c>
      <c r="B240" s="13" t="s">
        <v>21</v>
      </c>
      <c r="C240" s="13" t="s">
        <v>22</v>
      </c>
      <c r="D240" s="21" t="s">
        <v>264</v>
      </c>
      <c r="E240" s="14"/>
      <c r="F240" s="14"/>
      <c r="G240" s="14"/>
      <c r="H240" s="14"/>
      <c r="I240" s="14"/>
      <c r="J240" s="14"/>
      <c r="K240" s="15">
        <f>K243</f>
        <v>1</v>
      </c>
      <c r="L240" s="15">
        <f>L243</f>
        <v>7168.05</v>
      </c>
      <c r="M240" s="15">
        <f>M243</f>
        <v>7168.05</v>
      </c>
    </row>
    <row r="241" spans="1:13" ht="36" x14ac:dyDescent="0.2">
      <c r="A241" s="14"/>
      <c r="B241" s="14"/>
      <c r="C241" s="14"/>
      <c r="D241" s="21" t="s">
        <v>265</v>
      </c>
      <c r="E241" s="14"/>
      <c r="F241" s="14"/>
      <c r="G241" s="14"/>
      <c r="H241" s="14"/>
      <c r="I241" s="14"/>
      <c r="J241" s="14"/>
      <c r="K241" s="14"/>
      <c r="L241" s="14"/>
      <c r="M241" s="14"/>
    </row>
    <row r="242" spans="1:13" x14ac:dyDescent="0.2">
      <c r="A242" s="14"/>
      <c r="B242" s="14"/>
      <c r="C242" s="14"/>
      <c r="D242" s="32"/>
      <c r="E242" s="13" t="s">
        <v>266</v>
      </c>
      <c r="F242" s="16">
        <v>1</v>
      </c>
      <c r="G242" s="17">
        <v>0</v>
      </c>
      <c r="H242" s="17">
        <v>0</v>
      </c>
      <c r="I242" s="17">
        <v>0</v>
      </c>
      <c r="J242" s="15">
        <f>OR(F242&lt;&gt;0,G242&lt;&gt;0,H242&lt;&gt;0,I242&lt;&gt;0)*(F242 + (F242 = 0))*(G242 + (G242 = 0))*(H242 + (H242 = 0))*(I242 + (I242 = 0))</f>
        <v>1</v>
      </c>
      <c r="K242" s="14"/>
      <c r="L242" s="14"/>
      <c r="M242" s="14"/>
    </row>
    <row r="243" spans="1:13" x14ac:dyDescent="0.2">
      <c r="A243" s="14"/>
      <c r="B243" s="14"/>
      <c r="C243" s="14"/>
      <c r="D243" s="32"/>
      <c r="E243" s="14"/>
      <c r="F243" s="14"/>
      <c r="G243" s="14"/>
      <c r="H243" s="14"/>
      <c r="I243" s="14"/>
      <c r="J243" s="18" t="s">
        <v>267</v>
      </c>
      <c r="K243" s="19">
        <f>J242</f>
        <v>1</v>
      </c>
      <c r="L243" s="17">
        <v>7168.05</v>
      </c>
      <c r="M243" s="19">
        <f>ROUND(K243*L243,2)</f>
        <v>7168.05</v>
      </c>
    </row>
    <row r="244" spans="1:13" ht="1" customHeight="1" x14ac:dyDescent="0.2">
      <c r="A244" s="20"/>
      <c r="B244" s="20"/>
      <c r="C244" s="20"/>
      <c r="D244" s="33"/>
      <c r="E244" s="20"/>
      <c r="F244" s="20"/>
      <c r="G244" s="20"/>
      <c r="H244" s="20"/>
      <c r="I244" s="20"/>
      <c r="J244" s="20"/>
      <c r="K244" s="20"/>
      <c r="L244" s="20"/>
      <c r="M244" s="20"/>
    </row>
    <row r="245" spans="1:13" x14ac:dyDescent="0.2">
      <c r="A245" s="14"/>
      <c r="B245" s="14"/>
      <c r="C245" s="14"/>
      <c r="D245" s="32"/>
      <c r="E245" s="14"/>
      <c r="F245" s="14"/>
      <c r="G245" s="14"/>
      <c r="H245" s="14"/>
      <c r="I245" s="14"/>
      <c r="J245" s="18" t="s">
        <v>268</v>
      </c>
      <c r="K245" s="17">
        <v>1</v>
      </c>
      <c r="L245" s="19">
        <f>M240</f>
        <v>7168.05</v>
      </c>
      <c r="M245" s="19">
        <f>ROUND(K245*L245,2)</f>
        <v>7168.05</v>
      </c>
    </row>
    <row r="246" spans="1:13" ht="1" customHeight="1" x14ac:dyDescent="0.2">
      <c r="A246" s="20"/>
      <c r="B246" s="20"/>
      <c r="C246" s="20"/>
      <c r="D246" s="33"/>
      <c r="E246" s="20"/>
      <c r="F246" s="20"/>
      <c r="G246" s="20"/>
      <c r="H246" s="20"/>
      <c r="I246" s="20"/>
      <c r="J246" s="20"/>
      <c r="K246" s="20"/>
      <c r="L246" s="20"/>
      <c r="M246" s="20"/>
    </row>
    <row r="247" spans="1:13" x14ac:dyDescent="0.2">
      <c r="A247" s="14"/>
      <c r="B247" s="14"/>
      <c r="C247" s="14"/>
      <c r="D247" s="32"/>
      <c r="E247" s="14"/>
      <c r="F247" s="14"/>
      <c r="G247" s="14"/>
      <c r="H247" s="14"/>
      <c r="I247" s="14"/>
      <c r="J247" s="18" t="s">
        <v>269</v>
      </c>
      <c r="K247" s="22">
        <v>1</v>
      </c>
      <c r="L247" s="19">
        <f>M171+M190+M209+M218+M231+M239</f>
        <v>20073.86</v>
      </c>
      <c r="M247" s="19">
        <f>ROUND(K247*L247,2)</f>
        <v>20073.86</v>
      </c>
    </row>
    <row r="248" spans="1:13" ht="1" customHeight="1" x14ac:dyDescent="0.2">
      <c r="A248" s="20"/>
      <c r="B248" s="20"/>
      <c r="C248" s="20"/>
      <c r="D248" s="33"/>
      <c r="E248" s="20"/>
      <c r="F248" s="20"/>
      <c r="G248" s="20"/>
      <c r="H248" s="20"/>
      <c r="I248" s="20"/>
      <c r="J248" s="20"/>
      <c r="K248" s="20"/>
      <c r="L248" s="20"/>
      <c r="M248" s="20"/>
    </row>
    <row r="249" spans="1:13" x14ac:dyDescent="0.2">
      <c r="A249" s="5" t="s">
        <v>270</v>
      </c>
      <c r="B249" s="5" t="s">
        <v>15</v>
      </c>
      <c r="C249" s="5" t="s">
        <v>16</v>
      </c>
      <c r="D249" s="30" t="s">
        <v>271</v>
      </c>
      <c r="E249" s="6"/>
      <c r="F249" s="6"/>
      <c r="G249" s="6"/>
      <c r="H249" s="6"/>
      <c r="I249" s="6"/>
      <c r="J249" s="6"/>
      <c r="K249" s="7">
        <f>K271</f>
        <v>1</v>
      </c>
      <c r="L249" s="8">
        <f>L271</f>
        <v>43504.57</v>
      </c>
      <c r="M249" s="8">
        <f>M271</f>
        <v>43504.57</v>
      </c>
    </row>
    <row r="250" spans="1:13" x14ac:dyDescent="0.2">
      <c r="A250" s="9" t="s">
        <v>272</v>
      </c>
      <c r="B250" s="9" t="s">
        <v>15</v>
      </c>
      <c r="C250" s="9" t="s">
        <v>16</v>
      </c>
      <c r="D250" s="31" t="s">
        <v>273</v>
      </c>
      <c r="E250" s="10"/>
      <c r="F250" s="10"/>
      <c r="G250" s="10"/>
      <c r="H250" s="10"/>
      <c r="I250" s="10"/>
      <c r="J250" s="10"/>
      <c r="K250" s="11">
        <f>K256</f>
        <v>1</v>
      </c>
      <c r="L250" s="11">
        <f>L256</f>
        <v>23296</v>
      </c>
      <c r="M250" s="11">
        <f>M256</f>
        <v>23296</v>
      </c>
    </row>
    <row r="251" spans="1:13" x14ac:dyDescent="0.2">
      <c r="A251" s="12" t="s">
        <v>274</v>
      </c>
      <c r="B251" s="13" t="s">
        <v>21</v>
      </c>
      <c r="C251" s="13" t="s">
        <v>166</v>
      </c>
      <c r="D251" s="21" t="s">
        <v>275</v>
      </c>
      <c r="E251" s="14"/>
      <c r="F251" s="14"/>
      <c r="G251" s="14"/>
      <c r="H251" s="14"/>
      <c r="I251" s="14"/>
      <c r="J251" s="14"/>
      <c r="K251" s="15">
        <f>K254</f>
        <v>208</v>
      </c>
      <c r="L251" s="15">
        <f>L254</f>
        <v>112</v>
      </c>
      <c r="M251" s="15">
        <f>M254</f>
        <v>23296</v>
      </c>
    </row>
    <row r="252" spans="1:13" ht="317" x14ac:dyDescent="0.2">
      <c r="A252" s="14"/>
      <c r="B252" s="14"/>
      <c r="C252" s="14"/>
      <c r="D252" s="21" t="s">
        <v>276</v>
      </c>
      <c r="E252" s="14"/>
      <c r="F252" s="14"/>
      <c r="G252" s="14"/>
      <c r="H252" s="14"/>
      <c r="I252" s="14"/>
      <c r="J252" s="14"/>
      <c r="K252" s="14"/>
      <c r="L252" s="14"/>
      <c r="M252" s="14"/>
    </row>
    <row r="253" spans="1:13" x14ac:dyDescent="0.2">
      <c r="A253" s="14"/>
      <c r="B253" s="14"/>
      <c r="C253" s="14"/>
      <c r="D253" s="32"/>
      <c r="E253" s="13" t="s">
        <v>277</v>
      </c>
      <c r="F253" s="16">
        <v>1</v>
      </c>
      <c r="G253" s="17">
        <v>208</v>
      </c>
      <c r="H253" s="17">
        <v>0</v>
      </c>
      <c r="I253" s="17">
        <v>0</v>
      </c>
      <c r="J253" s="15">
        <f>OR(F253&lt;&gt;0,G253&lt;&gt;0,H253&lt;&gt;0,I253&lt;&gt;0)*(F253 + (F253 = 0))*(G253 + (G253 = 0))*(H253 + (H253 = 0))*(I253 + (I253 = 0))</f>
        <v>208</v>
      </c>
      <c r="K253" s="14"/>
      <c r="L253" s="14"/>
      <c r="M253" s="14"/>
    </row>
    <row r="254" spans="1:13" x14ac:dyDescent="0.2">
      <c r="A254" s="14"/>
      <c r="B254" s="14"/>
      <c r="C254" s="14"/>
      <c r="D254" s="32"/>
      <c r="E254" s="14"/>
      <c r="F254" s="14"/>
      <c r="G254" s="14"/>
      <c r="H254" s="14"/>
      <c r="I254" s="14"/>
      <c r="J254" s="18" t="s">
        <v>278</v>
      </c>
      <c r="K254" s="19">
        <f>J253</f>
        <v>208</v>
      </c>
      <c r="L254" s="17">
        <v>112</v>
      </c>
      <c r="M254" s="19">
        <f>ROUND(K254*L254,2)</f>
        <v>23296</v>
      </c>
    </row>
    <row r="255" spans="1:13" ht="1" customHeight="1" x14ac:dyDescent="0.2">
      <c r="A255" s="20"/>
      <c r="B255" s="20"/>
      <c r="C255" s="20"/>
      <c r="D255" s="33"/>
      <c r="E255" s="20"/>
      <c r="F255" s="20"/>
      <c r="G255" s="20"/>
      <c r="H255" s="20"/>
      <c r="I255" s="20"/>
      <c r="J255" s="20"/>
      <c r="K255" s="20"/>
      <c r="L255" s="20"/>
      <c r="M255" s="20"/>
    </row>
    <row r="256" spans="1:13" x14ac:dyDescent="0.2">
      <c r="A256" s="14"/>
      <c r="B256" s="14"/>
      <c r="C256" s="14"/>
      <c r="D256" s="32"/>
      <c r="E256" s="14"/>
      <c r="F256" s="14"/>
      <c r="G256" s="14"/>
      <c r="H256" s="14"/>
      <c r="I256" s="14"/>
      <c r="J256" s="18" t="s">
        <v>279</v>
      </c>
      <c r="K256" s="17">
        <v>1</v>
      </c>
      <c r="L256" s="19">
        <f>M251</f>
        <v>23296</v>
      </c>
      <c r="M256" s="19">
        <f>ROUND(K256*L256,2)</f>
        <v>23296</v>
      </c>
    </row>
    <row r="257" spans="1:13" ht="1" customHeight="1" x14ac:dyDescent="0.2">
      <c r="A257" s="20"/>
      <c r="B257" s="20"/>
      <c r="C257" s="20"/>
      <c r="D257" s="33"/>
      <c r="E257" s="20"/>
      <c r="F257" s="20"/>
      <c r="G257" s="20"/>
      <c r="H257" s="20"/>
      <c r="I257" s="20"/>
      <c r="J257" s="20"/>
      <c r="K257" s="20"/>
      <c r="L257" s="20"/>
      <c r="M257" s="20"/>
    </row>
    <row r="258" spans="1:13" x14ac:dyDescent="0.2">
      <c r="A258" s="9" t="s">
        <v>280</v>
      </c>
      <c r="B258" s="9" t="s">
        <v>15</v>
      </c>
      <c r="C258" s="9" t="s">
        <v>16</v>
      </c>
      <c r="D258" s="31" t="s">
        <v>281</v>
      </c>
      <c r="E258" s="10"/>
      <c r="F258" s="10"/>
      <c r="G258" s="10"/>
      <c r="H258" s="10"/>
      <c r="I258" s="10"/>
      <c r="J258" s="10"/>
      <c r="K258" s="11">
        <f>K269</f>
        <v>1</v>
      </c>
      <c r="L258" s="11">
        <f>L269</f>
        <v>20208.57</v>
      </c>
      <c r="M258" s="11">
        <f>M269</f>
        <v>20208.57</v>
      </c>
    </row>
    <row r="259" spans="1:13" x14ac:dyDescent="0.2">
      <c r="A259" s="13" t="s">
        <v>282</v>
      </c>
      <c r="B259" s="13" t="s">
        <v>21</v>
      </c>
      <c r="C259" s="13" t="s">
        <v>166</v>
      </c>
      <c r="D259" s="21" t="s">
        <v>283</v>
      </c>
      <c r="E259" s="14"/>
      <c r="F259" s="14"/>
      <c r="G259" s="14"/>
      <c r="H259" s="14"/>
      <c r="I259" s="14"/>
      <c r="J259" s="14"/>
      <c r="K259" s="15">
        <f>K262</f>
        <v>94.31</v>
      </c>
      <c r="L259" s="15">
        <f>L262</f>
        <v>209.84</v>
      </c>
      <c r="M259" s="15">
        <f>M262</f>
        <v>19790.009999999998</v>
      </c>
    </row>
    <row r="260" spans="1:13" ht="84" x14ac:dyDescent="0.2">
      <c r="A260" s="14"/>
      <c r="B260" s="14"/>
      <c r="C260" s="14"/>
      <c r="D260" s="21" t="s">
        <v>284</v>
      </c>
      <c r="E260" s="14"/>
      <c r="F260" s="14"/>
      <c r="G260" s="14"/>
      <c r="H260" s="14"/>
      <c r="I260" s="14"/>
      <c r="J260" s="14"/>
      <c r="K260" s="14"/>
      <c r="L260" s="14"/>
      <c r="M260" s="14"/>
    </row>
    <row r="261" spans="1:13" x14ac:dyDescent="0.2">
      <c r="A261" s="14"/>
      <c r="B261" s="14"/>
      <c r="C261" s="14"/>
      <c r="D261" s="32"/>
      <c r="E261" s="13" t="s">
        <v>285</v>
      </c>
      <c r="F261" s="16">
        <v>1</v>
      </c>
      <c r="G261" s="17">
        <v>62.87</v>
      </c>
      <c r="H261" s="17">
        <v>0</v>
      </c>
      <c r="I261" s="17">
        <v>1.5</v>
      </c>
      <c r="J261" s="15">
        <f>OR(F261&lt;&gt;0,G261&lt;&gt;0,H261&lt;&gt;0,I261&lt;&gt;0)*(F261 + (F261 = 0))*(G261 + (G261 = 0))*(H261 + (H261 = 0))*(I261 + (I261 = 0))</f>
        <v>94.31</v>
      </c>
      <c r="K261" s="14"/>
      <c r="L261" s="14"/>
      <c r="M261" s="14"/>
    </row>
    <row r="262" spans="1:13" x14ac:dyDescent="0.2">
      <c r="A262" s="14"/>
      <c r="B262" s="14"/>
      <c r="C262" s="14"/>
      <c r="D262" s="32"/>
      <c r="E262" s="14"/>
      <c r="F262" s="14"/>
      <c r="G262" s="14"/>
      <c r="H262" s="14"/>
      <c r="I262" s="14"/>
      <c r="J262" s="18" t="s">
        <v>286</v>
      </c>
      <c r="K262" s="19">
        <f>J261</f>
        <v>94.31</v>
      </c>
      <c r="L262" s="17">
        <v>209.84</v>
      </c>
      <c r="M262" s="19">
        <f>ROUND(K262*L262,2)</f>
        <v>19790.009999999998</v>
      </c>
    </row>
    <row r="263" spans="1:13" ht="1" customHeight="1" x14ac:dyDescent="0.2">
      <c r="A263" s="20"/>
      <c r="B263" s="20"/>
      <c r="C263" s="20"/>
      <c r="D263" s="33"/>
      <c r="E263" s="20"/>
      <c r="F263" s="20"/>
      <c r="G263" s="20"/>
      <c r="H263" s="20"/>
      <c r="I263" s="20"/>
      <c r="J263" s="20"/>
      <c r="K263" s="20"/>
      <c r="L263" s="20"/>
      <c r="M263" s="20"/>
    </row>
    <row r="264" spans="1:13" x14ac:dyDescent="0.2">
      <c r="A264" s="12" t="s">
        <v>287</v>
      </c>
      <c r="B264" s="13" t="s">
        <v>21</v>
      </c>
      <c r="C264" s="13" t="s">
        <v>166</v>
      </c>
      <c r="D264" s="21" t="s">
        <v>288</v>
      </c>
      <c r="E264" s="14"/>
      <c r="F264" s="14"/>
      <c r="G264" s="14"/>
      <c r="H264" s="14"/>
      <c r="I264" s="14"/>
      <c r="J264" s="14"/>
      <c r="K264" s="15">
        <f>K267</f>
        <v>8.14</v>
      </c>
      <c r="L264" s="15">
        <f>L267</f>
        <v>51.42</v>
      </c>
      <c r="M264" s="15">
        <f>M267</f>
        <v>418.56</v>
      </c>
    </row>
    <row r="265" spans="1:13" ht="96" x14ac:dyDescent="0.2">
      <c r="A265" s="14"/>
      <c r="B265" s="14"/>
      <c r="C265" s="14"/>
      <c r="D265" s="21" t="s">
        <v>289</v>
      </c>
      <c r="E265" s="14"/>
      <c r="F265" s="14"/>
      <c r="G265" s="14"/>
      <c r="H265" s="14"/>
      <c r="I265" s="14"/>
      <c r="J265" s="14"/>
      <c r="K265" s="14"/>
      <c r="L265" s="14"/>
      <c r="M265" s="14"/>
    </row>
    <row r="266" spans="1:13" x14ac:dyDescent="0.2">
      <c r="A266" s="14"/>
      <c r="B266" s="14"/>
      <c r="C266" s="14"/>
      <c r="D266" s="32"/>
      <c r="E266" s="13" t="s">
        <v>290</v>
      </c>
      <c r="F266" s="16">
        <v>1</v>
      </c>
      <c r="G266" s="17">
        <v>8.14</v>
      </c>
      <c r="H266" s="17">
        <v>0</v>
      </c>
      <c r="I266" s="17">
        <v>0</v>
      </c>
      <c r="J266" s="15">
        <f>OR(F266&lt;&gt;0,G266&lt;&gt;0,H266&lt;&gt;0,I266&lt;&gt;0)*(F266 + (F266 = 0))*(G266 + (G266 = 0))*(H266 + (H266 = 0))*(I266 + (I266 = 0))</f>
        <v>8.14</v>
      </c>
      <c r="K266" s="14"/>
      <c r="L266" s="14"/>
      <c r="M266" s="14"/>
    </row>
    <row r="267" spans="1:13" x14ac:dyDescent="0.2">
      <c r="A267" s="14"/>
      <c r="B267" s="14"/>
      <c r="C267" s="14"/>
      <c r="D267" s="32"/>
      <c r="E267" s="14"/>
      <c r="F267" s="14"/>
      <c r="G267" s="14"/>
      <c r="H267" s="14"/>
      <c r="I267" s="14"/>
      <c r="J267" s="18" t="s">
        <v>291</v>
      </c>
      <c r="K267" s="19">
        <f>J266</f>
        <v>8.14</v>
      </c>
      <c r="L267" s="17">
        <v>51.42</v>
      </c>
      <c r="M267" s="19">
        <f>ROUND(K267*L267,2)</f>
        <v>418.56</v>
      </c>
    </row>
    <row r="268" spans="1:13" ht="1" customHeight="1" x14ac:dyDescent="0.2">
      <c r="A268" s="20"/>
      <c r="B268" s="20"/>
      <c r="C268" s="20"/>
      <c r="D268" s="33"/>
      <c r="E268" s="20"/>
      <c r="F268" s="20"/>
      <c r="G268" s="20"/>
      <c r="H268" s="20"/>
      <c r="I268" s="20"/>
      <c r="J268" s="20"/>
      <c r="K268" s="20"/>
      <c r="L268" s="20"/>
      <c r="M268" s="20"/>
    </row>
    <row r="269" spans="1:13" x14ac:dyDescent="0.2">
      <c r="A269" s="14"/>
      <c r="B269" s="14"/>
      <c r="C269" s="14"/>
      <c r="D269" s="32"/>
      <c r="E269" s="14"/>
      <c r="F269" s="14"/>
      <c r="G269" s="14"/>
      <c r="H269" s="14"/>
      <c r="I269" s="14"/>
      <c r="J269" s="18" t="s">
        <v>292</v>
      </c>
      <c r="K269" s="17">
        <v>1</v>
      </c>
      <c r="L269" s="19">
        <f>M259+M264</f>
        <v>20208.57</v>
      </c>
      <c r="M269" s="19">
        <f>ROUND(K269*L269,2)</f>
        <v>20208.57</v>
      </c>
    </row>
    <row r="270" spans="1:13" ht="1" customHeight="1" x14ac:dyDescent="0.2">
      <c r="A270" s="20"/>
      <c r="B270" s="20"/>
      <c r="C270" s="20"/>
      <c r="D270" s="33"/>
      <c r="E270" s="20"/>
      <c r="F270" s="20"/>
      <c r="G270" s="20"/>
      <c r="H270" s="20"/>
      <c r="I270" s="20"/>
      <c r="J270" s="20"/>
      <c r="K270" s="20"/>
      <c r="L270" s="20"/>
      <c r="M270" s="20"/>
    </row>
    <row r="271" spans="1:13" x14ac:dyDescent="0.2">
      <c r="A271" s="14"/>
      <c r="B271" s="14"/>
      <c r="C271" s="14"/>
      <c r="D271" s="32"/>
      <c r="E271" s="14"/>
      <c r="F271" s="14"/>
      <c r="G271" s="14"/>
      <c r="H271" s="14"/>
      <c r="I271" s="14"/>
      <c r="J271" s="18" t="s">
        <v>293</v>
      </c>
      <c r="K271" s="22">
        <v>1</v>
      </c>
      <c r="L271" s="19">
        <f>M250+M258</f>
        <v>43504.57</v>
      </c>
      <c r="M271" s="19">
        <f>ROUND(K271*L271,2)</f>
        <v>43504.57</v>
      </c>
    </row>
    <row r="272" spans="1:13" ht="1" customHeight="1" x14ac:dyDescent="0.2">
      <c r="A272" s="20"/>
      <c r="B272" s="20"/>
      <c r="C272" s="20"/>
      <c r="D272" s="33"/>
      <c r="E272" s="20"/>
      <c r="F272" s="20"/>
      <c r="G272" s="20"/>
      <c r="H272" s="20"/>
      <c r="I272" s="20"/>
      <c r="J272" s="20"/>
      <c r="K272" s="20"/>
      <c r="L272" s="20"/>
      <c r="M272" s="20"/>
    </row>
    <row r="273" spans="1:13" x14ac:dyDescent="0.2">
      <c r="A273" s="5" t="s">
        <v>294</v>
      </c>
      <c r="B273" s="5" t="s">
        <v>15</v>
      </c>
      <c r="C273" s="5" t="s">
        <v>16</v>
      </c>
      <c r="D273" s="30" t="s">
        <v>295</v>
      </c>
      <c r="E273" s="6"/>
      <c r="F273" s="6"/>
      <c r="G273" s="6"/>
      <c r="H273" s="6"/>
      <c r="I273" s="6"/>
      <c r="J273" s="6"/>
      <c r="K273" s="7">
        <f>K391</f>
        <v>1</v>
      </c>
      <c r="L273" s="8">
        <f>L391</f>
        <v>285928.46999999997</v>
      </c>
      <c r="M273" s="8">
        <f>M391</f>
        <v>285928.46999999997</v>
      </c>
    </row>
    <row r="274" spans="1:13" x14ac:dyDescent="0.2">
      <c r="A274" s="9" t="s">
        <v>296</v>
      </c>
      <c r="B274" s="9" t="s">
        <v>15</v>
      </c>
      <c r="C274" s="9" t="s">
        <v>16</v>
      </c>
      <c r="D274" s="31" t="s">
        <v>297</v>
      </c>
      <c r="E274" s="10"/>
      <c r="F274" s="10"/>
      <c r="G274" s="10"/>
      <c r="H274" s="10"/>
      <c r="I274" s="10"/>
      <c r="J274" s="10"/>
      <c r="K274" s="11">
        <f>K287</f>
        <v>1</v>
      </c>
      <c r="L274" s="11">
        <f>L287</f>
        <v>13674.43</v>
      </c>
      <c r="M274" s="11">
        <f>M287</f>
        <v>13674.43</v>
      </c>
    </row>
    <row r="275" spans="1:13" x14ac:dyDescent="0.2">
      <c r="A275" s="12" t="s">
        <v>298</v>
      </c>
      <c r="B275" s="13" t="s">
        <v>21</v>
      </c>
      <c r="C275" s="13" t="s">
        <v>166</v>
      </c>
      <c r="D275" s="21" t="s">
        <v>299</v>
      </c>
      <c r="E275" s="14"/>
      <c r="F275" s="14"/>
      <c r="G275" s="14"/>
      <c r="H275" s="14"/>
      <c r="I275" s="14"/>
      <c r="J275" s="14"/>
      <c r="K275" s="15">
        <f>K279</f>
        <v>399.91</v>
      </c>
      <c r="L275" s="15">
        <f>L279</f>
        <v>22.28</v>
      </c>
      <c r="M275" s="15">
        <f>M279</f>
        <v>8909.99</v>
      </c>
    </row>
    <row r="276" spans="1:13" ht="24" x14ac:dyDescent="0.2">
      <c r="A276" s="14"/>
      <c r="B276" s="14"/>
      <c r="C276" s="14"/>
      <c r="D276" s="21" t="s">
        <v>300</v>
      </c>
      <c r="E276" s="14"/>
      <c r="F276" s="14"/>
      <c r="G276" s="14"/>
      <c r="H276" s="14"/>
      <c r="I276" s="14"/>
      <c r="J276" s="14"/>
      <c r="K276" s="14"/>
      <c r="L276" s="14"/>
      <c r="M276" s="14"/>
    </row>
    <row r="277" spans="1:13" x14ac:dyDescent="0.2">
      <c r="A277" s="14"/>
      <c r="B277" s="14"/>
      <c r="C277" s="14"/>
      <c r="D277" s="32"/>
      <c r="E277" s="13" t="s">
        <v>301</v>
      </c>
      <c r="F277" s="16">
        <v>1</v>
      </c>
      <c r="G277" s="17">
        <v>297.26</v>
      </c>
      <c r="H277" s="17">
        <v>0</v>
      </c>
      <c r="I277" s="17">
        <v>0</v>
      </c>
      <c r="J277" s="15">
        <f>OR(F277&lt;&gt;0,G277&lt;&gt;0,H277&lt;&gt;0,I277&lt;&gt;0)*(F277 + (F277 = 0))*(G277 + (G277 = 0))*(H277 + (H277 = 0))*(I277 + (I277 = 0))</f>
        <v>297.26</v>
      </c>
      <c r="K277" s="14"/>
      <c r="L277" s="14"/>
      <c r="M277" s="14"/>
    </row>
    <row r="278" spans="1:13" x14ac:dyDescent="0.2">
      <c r="A278" s="14"/>
      <c r="B278" s="14"/>
      <c r="C278" s="14"/>
      <c r="D278" s="32"/>
      <c r="E278" s="13" t="s">
        <v>302</v>
      </c>
      <c r="F278" s="16">
        <v>1</v>
      </c>
      <c r="G278" s="17">
        <v>102.65</v>
      </c>
      <c r="H278" s="17">
        <v>0</v>
      </c>
      <c r="I278" s="17">
        <v>0</v>
      </c>
      <c r="J278" s="15">
        <f>OR(F278&lt;&gt;0,G278&lt;&gt;0,H278&lt;&gt;0,I278&lt;&gt;0)*(F278 + (F278 = 0))*(G278 + (G278 = 0))*(H278 + (H278 = 0))*(I278 + (I278 = 0))</f>
        <v>102.65</v>
      </c>
      <c r="K278" s="14"/>
      <c r="L278" s="14"/>
      <c r="M278" s="14"/>
    </row>
    <row r="279" spans="1:13" x14ac:dyDescent="0.2">
      <c r="A279" s="14"/>
      <c r="B279" s="14"/>
      <c r="C279" s="14"/>
      <c r="D279" s="32"/>
      <c r="E279" s="14"/>
      <c r="F279" s="14"/>
      <c r="G279" s="14"/>
      <c r="H279" s="14"/>
      <c r="I279" s="14"/>
      <c r="J279" s="18" t="s">
        <v>303</v>
      </c>
      <c r="K279" s="19">
        <f>SUM(J277:J278)</f>
        <v>399.91</v>
      </c>
      <c r="L279" s="17">
        <v>22.28</v>
      </c>
      <c r="M279" s="19">
        <f>ROUND(K279*L279,2)</f>
        <v>8909.99</v>
      </c>
    </row>
    <row r="280" spans="1:13" ht="1" customHeight="1" x14ac:dyDescent="0.2">
      <c r="A280" s="20"/>
      <c r="B280" s="20"/>
      <c r="C280" s="20"/>
      <c r="D280" s="33"/>
      <c r="E280" s="20"/>
      <c r="F280" s="20"/>
      <c r="G280" s="20"/>
      <c r="H280" s="20"/>
      <c r="I280" s="20"/>
      <c r="J280" s="20"/>
      <c r="K280" s="20"/>
      <c r="L280" s="20"/>
      <c r="M280" s="20"/>
    </row>
    <row r="281" spans="1:13" x14ac:dyDescent="0.2">
      <c r="A281" s="12" t="s">
        <v>304</v>
      </c>
      <c r="B281" s="13" t="s">
        <v>21</v>
      </c>
      <c r="C281" s="13" t="s">
        <v>166</v>
      </c>
      <c r="D281" s="21" t="s">
        <v>305</v>
      </c>
      <c r="E281" s="14"/>
      <c r="F281" s="14"/>
      <c r="G281" s="14"/>
      <c r="H281" s="14"/>
      <c r="I281" s="14"/>
      <c r="J281" s="14"/>
      <c r="K281" s="15">
        <f>K285</f>
        <v>146.96</v>
      </c>
      <c r="L281" s="15">
        <f>L285</f>
        <v>32.42</v>
      </c>
      <c r="M281" s="15">
        <f>M285</f>
        <v>4764.4399999999996</v>
      </c>
    </row>
    <row r="282" spans="1:13" ht="24" x14ac:dyDescent="0.2">
      <c r="A282" s="14"/>
      <c r="B282" s="14"/>
      <c r="C282" s="14"/>
      <c r="D282" s="21" t="s">
        <v>306</v>
      </c>
      <c r="E282" s="14"/>
      <c r="F282" s="14"/>
      <c r="G282" s="14"/>
      <c r="H282" s="14"/>
      <c r="I282" s="14"/>
      <c r="J282" s="14"/>
      <c r="K282" s="14"/>
      <c r="L282" s="14"/>
      <c r="M282" s="14"/>
    </row>
    <row r="283" spans="1:13" x14ac:dyDescent="0.2">
      <c r="A283" s="14"/>
      <c r="B283" s="14"/>
      <c r="C283" s="14"/>
      <c r="D283" s="32"/>
      <c r="E283" s="13" t="s">
        <v>302</v>
      </c>
      <c r="F283" s="16">
        <v>1</v>
      </c>
      <c r="G283" s="17">
        <v>73.48</v>
      </c>
      <c r="H283" s="17">
        <v>0</v>
      </c>
      <c r="I283" s="17">
        <v>0</v>
      </c>
      <c r="J283" s="15">
        <f>OR(F283&lt;&gt;0,G283&lt;&gt;0,H283&lt;&gt;0,I283&lt;&gt;0)*(F283 + (F283 = 0))*(G283 + (G283 = 0))*(H283 + (H283 = 0))*(I283 + (I283 = 0))</f>
        <v>73.48</v>
      </c>
      <c r="K283" s="14"/>
      <c r="L283" s="14"/>
      <c r="M283" s="14"/>
    </row>
    <row r="284" spans="1:13" x14ac:dyDescent="0.2">
      <c r="A284" s="14"/>
      <c r="B284" s="14"/>
      <c r="C284" s="14"/>
      <c r="D284" s="32"/>
      <c r="E284" s="13" t="s">
        <v>302</v>
      </c>
      <c r="F284" s="16">
        <v>0</v>
      </c>
      <c r="G284" s="17">
        <v>73.48</v>
      </c>
      <c r="H284" s="17">
        <v>0</v>
      </c>
      <c r="I284" s="17">
        <v>0</v>
      </c>
      <c r="J284" s="15">
        <f>OR(F284&lt;&gt;0,G284&lt;&gt;0,H284&lt;&gt;0,I284&lt;&gt;0)*(F284 + (F284 = 0))*(G284 + (G284 = 0))*(H284 + (H284 = 0))*(I284 + (I284 = 0))</f>
        <v>73.48</v>
      </c>
      <c r="K284" s="14"/>
      <c r="L284" s="14"/>
      <c r="M284" s="14"/>
    </row>
    <row r="285" spans="1:13" x14ac:dyDescent="0.2">
      <c r="A285" s="14"/>
      <c r="B285" s="14"/>
      <c r="C285" s="14"/>
      <c r="D285" s="32"/>
      <c r="E285" s="14"/>
      <c r="F285" s="14"/>
      <c r="G285" s="14"/>
      <c r="H285" s="14"/>
      <c r="I285" s="14"/>
      <c r="J285" s="18" t="s">
        <v>307</v>
      </c>
      <c r="K285" s="19">
        <f>SUM(J283:J284)</f>
        <v>146.96</v>
      </c>
      <c r="L285" s="17">
        <v>32.42</v>
      </c>
      <c r="M285" s="19">
        <f>ROUND(K285*L285,2)</f>
        <v>4764.4399999999996</v>
      </c>
    </row>
    <row r="286" spans="1:13" ht="1" customHeight="1" x14ac:dyDescent="0.2">
      <c r="A286" s="20"/>
      <c r="B286" s="20"/>
      <c r="C286" s="20"/>
      <c r="D286" s="33"/>
      <c r="E286" s="20"/>
      <c r="F286" s="20"/>
      <c r="G286" s="20"/>
      <c r="H286" s="20"/>
      <c r="I286" s="20"/>
      <c r="J286" s="20"/>
      <c r="K286" s="20"/>
      <c r="L286" s="20"/>
      <c r="M286" s="20"/>
    </row>
    <row r="287" spans="1:13" x14ac:dyDescent="0.2">
      <c r="A287" s="14"/>
      <c r="B287" s="14"/>
      <c r="C287" s="14"/>
      <c r="D287" s="32"/>
      <c r="E287" s="14"/>
      <c r="F287" s="14"/>
      <c r="G287" s="14"/>
      <c r="H287" s="14"/>
      <c r="I287" s="14"/>
      <c r="J287" s="18" t="s">
        <v>308</v>
      </c>
      <c r="K287" s="17">
        <v>1</v>
      </c>
      <c r="L287" s="19">
        <f>M275+M281</f>
        <v>13674.43</v>
      </c>
      <c r="M287" s="19">
        <f>ROUND(K287*L287,2)</f>
        <v>13674.43</v>
      </c>
    </row>
    <row r="288" spans="1:13" ht="1" customHeight="1" x14ac:dyDescent="0.2">
      <c r="A288" s="20"/>
      <c r="B288" s="20"/>
      <c r="C288" s="20"/>
      <c r="D288" s="33"/>
      <c r="E288" s="20"/>
      <c r="F288" s="20"/>
      <c r="G288" s="20"/>
      <c r="H288" s="20"/>
      <c r="I288" s="20"/>
      <c r="J288" s="20"/>
      <c r="K288" s="20"/>
      <c r="L288" s="20"/>
      <c r="M288" s="20"/>
    </row>
    <row r="289" spans="1:14" x14ac:dyDescent="0.2">
      <c r="A289" s="9" t="s">
        <v>309</v>
      </c>
      <c r="B289" s="9" t="s">
        <v>15</v>
      </c>
      <c r="C289" s="9" t="s">
        <v>16</v>
      </c>
      <c r="D289" s="31" t="s">
        <v>310</v>
      </c>
      <c r="E289" s="10"/>
      <c r="F289" s="10"/>
      <c r="G289" s="10"/>
      <c r="H289" s="10"/>
      <c r="I289" s="10"/>
      <c r="J289" s="10"/>
      <c r="K289" s="11">
        <f>K389</f>
        <v>1</v>
      </c>
      <c r="L289" s="11">
        <f>L389</f>
        <v>272254.03999999998</v>
      </c>
      <c r="M289" s="11">
        <f>M389</f>
        <v>272254.03999999998</v>
      </c>
    </row>
    <row r="290" spans="1:14" x14ac:dyDescent="0.2">
      <c r="A290" s="23" t="s">
        <v>311</v>
      </c>
      <c r="B290" s="23" t="s">
        <v>15</v>
      </c>
      <c r="C290" s="23" t="s">
        <v>16</v>
      </c>
      <c r="D290" s="34" t="s">
        <v>312</v>
      </c>
      <c r="E290" s="24"/>
      <c r="F290" s="24"/>
      <c r="G290" s="24"/>
      <c r="H290" s="24"/>
      <c r="I290" s="24"/>
      <c r="J290" s="24"/>
      <c r="K290" s="25">
        <f>K310</f>
        <v>1</v>
      </c>
      <c r="L290" s="25">
        <f>L310</f>
        <v>17564.02</v>
      </c>
      <c r="M290" s="25">
        <f>M310</f>
        <v>17564.02</v>
      </c>
    </row>
    <row r="291" spans="1:14" x14ac:dyDescent="0.2">
      <c r="A291" s="13" t="s">
        <v>313</v>
      </c>
      <c r="B291" s="13" t="s">
        <v>21</v>
      </c>
      <c r="C291" s="13" t="s">
        <v>166</v>
      </c>
      <c r="D291" s="21" t="s">
        <v>314</v>
      </c>
      <c r="E291" s="14"/>
      <c r="F291" s="14"/>
      <c r="G291" s="14"/>
      <c r="H291" s="14"/>
      <c r="I291" s="14"/>
      <c r="J291" s="14"/>
      <c r="K291" s="15">
        <f>K296</f>
        <v>61.15</v>
      </c>
      <c r="L291" s="15">
        <f>L296</f>
        <v>49.17</v>
      </c>
      <c r="M291" s="15">
        <f>M296</f>
        <v>3006.75</v>
      </c>
      <c r="N291" t="s">
        <v>1002</v>
      </c>
    </row>
    <row r="292" spans="1:14" ht="120" x14ac:dyDescent="0.2">
      <c r="A292" s="14"/>
      <c r="B292" s="14"/>
      <c r="C292" s="14"/>
      <c r="D292" s="21" t="s">
        <v>315</v>
      </c>
      <c r="E292" s="14"/>
      <c r="F292" s="14"/>
      <c r="G292" s="14"/>
      <c r="H292" s="14"/>
      <c r="I292" s="14"/>
      <c r="J292" s="14"/>
      <c r="K292" s="14"/>
      <c r="L292" s="14"/>
      <c r="M292" s="14"/>
    </row>
    <row r="293" spans="1:14" x14ac:dyDescent="0.2">
      <c r="A293" s="14"/>
      <c r="B293" s="14"/>
      <c r="C293" s="14"/>
      <c r="D293" s="32"/>
      <c r="E293" s="13" t="s">
        <v>316</v>
      </c>
      <c r="F293" s="16">
        <v>1</v>
      </c>
      <c r="G293" s="17">
        <v>23.1</v>
      </c>
      <c r="H293" s="17">
        <v>0</v>
      </c>
      <c r="I293" s="17">
        <v>0</v>
      </c>
      <c r="J293" s="15">
        <f>OR(F293&lt;&gt;0,G293&lt;&gt;0,H293&lt;&gt;0,I293&lt;&gt;0)*(F293 + (F293 = 0))*(G293 + (G293 = 0))*(H293 + (H293 = 0))*(I293 + (I293 = 0))</f>
        <v>23.1</v>
      </c>
      <c r="K293" s="14"/>
      <c r="L293" s="14"/>
      <c r="M293" s="14"/>
    </row>
    <row r="294" spans="1:14" x14ac:dyDescent="0.2">
      <c r="A294" s="14"/>
      <c r="B294" s="14"/>
      <c r="C294" s="14"/>
      <c r="D294" s="32"/>
      <c r="E294" s="13" t="s">
        <v>317</v>
      </c>
      <c r="F294" s="16">
        <v>1</v>
      </c>
      <c r="G294" s="17">
        <v>23.1</v>
      </c>
      <c r="H294" s="17">
        <v>0</v>
      </c>
      <c r="I294" s="17">
        <v>0</v>
      </c>
      <c r="J294" s="15">
        <f>OR(F294&lt;&gt;0,G294&lt;&gt;0,H294&lt;&gt;0,I294&lt;&gt;0)*(F294 + (F294 = 0))*(G294 + (G294 = 0))*(H294 + (H294 = 0))*(I294 + (I294 = 0))</f>
        <v>23.1</v>
      </c>
      <c r="K294" s="14"/>
      <c r="L294" s="14"/>
      <c r="M294" s="14"/>
    </row>
    <row r="295" spans="1:14" x14ac:dyDescent="0.2">
      <c r="A295" s="14"/>
      <c r="B295" s="14"/>
      <c r="C295" s="14"/>
      <c r="D295" s="32"/>
      <c r="E295" s="13" t="s">
        <v>318</v>
      </c>
      <c r="F295" s="16">
        <v>1</v>
      </c>
      <c r="G295" s="17">
        <v>14.95</v>
      </c>
      <c r="H295" s="17">
        <v>0</v>
      </c>
      <c r="I295" s="17">
        <v>0</v>
      </c>
      <c r="J295" s="15">
        <f>OR(F295&lt;&gt;0,G295&lt;&gt;0,H295&lt;&gt;0,I295&lt;&gt;0)*(F295 + (F295 = 0))*(G295 + (G295 = 0))*(H295 + (H295 = 0))*(I295 + (I295 = 0))</f>
        <v>14.95</v>
      </c>
      <c r="K295" s="14"/>
      <c r="L295" s="14"/>
      <c r="M295" s="14"/>
    </row>
    <row r="296" spans="1:14" x14ac:dyDescent="0.2">
      <c r="A296" s="14"/>
      <c r="B296" s="14"/>
      <c r="C296" s="14"/>
      <c r="D296" s="32"/>
      <c r="E296" s="14"/>
      <c r="F296" s="14"/>
      <c r="G296" s="14"/>
      <c r="H296" s="14"/>
      <c r="I296" s="14"/>
      <c r="J296" s="18" t="s">
        <v>319</v>
      </c>
      <c r="K296" s="19">
        <f>SUM(J293:J295)</f>
        <v>61.15</v>
      </c>
      <c r="L296" s="17">
        <v>49.17</v>
      </c>
      <c r="M296" s="19">
        <f>ROUND(K296*L296,2)</f>
        <v>3006.75</v>
      </c>
    </row>
    <row r="297" spans="1:14" ht="1" customHeight="1" x14ac:dyDescent="0.2">
      <c r="A297" s="20"/>
      <c r="B297" s="20"/>
      <c r="C297" s="20"/>
      <c r="D297" s="33"/>
      <c r="E297" s="20"/>
      <c r="F297" s="20"/>
      <c r="G297" s="20"/>
      <c r="H297" s="20"/>
      <c r="I297" s="20"/>
      <c r="J297" s="20"/>
      <c r="K297" s="20"/>
      <c r="L297" s="20"/>
      <c r="M297" s="20"/>
    </row>
    <row r="298" spans="1:14" x14ac:dyDescent="0.2">
      <c r="A298" s="12" t="s">
        <v>320</v>
      </c>
      <c r="B298" s="13" t="s">
        <v>21</v>
      </c>
      <c r="C298" s="13" t="s">
        <v>166</v>
      </c>
      <c r="D298" s="21" t="s">
        <v>321</v>
      </c>
      <c r="E298" s="14"/>
      <c r="F298" s="14"/>
      <c r="G298" s="14"/>
      <c r="H298" s="14"/>
      <c r="I298" s="14"/>
      <c r="J298" s="14"/>
      <c r="K298" s="15">
        <f>K302</f>
        <v>100.76</v>
      </c>
      <c r="L298" s="15">
        <f>L302</f>
        <v>50.26</v>
      </c>
      <c r="M298" s="15">
        <f>M302</f>
        <v>5064.2</v>
      </c>
      <c r="N298" t="s">
        <v>1003</v>
      </c>
    </row>
    <row r="299" spans="1:14" ht="132" x14ac:dyDescent="0.2">
      <c r="A299" s="14"/>
      <c r="B299" s="14"/>
      <c r="C299" s="14"/>
      <c r="D299" s="21" t="s">
        <v>322</v>
      </c>
      <c r="E299" s="14"/>
      <c r="F299" s="14"/>
      <c r="G299" s="14"/>
      <c r="H299" s="14"/>
      <c r="I299" s="14"/>
      <c r="J299" s="14"/>
      <c r="K299" s="14"/>
      <c r="L299" s="14"/>
      <c r="M299" s="14"/>
    </row>
    <row r="300" spans="1:14" x14ac:dyDescent="0.2">
      <c r="A300" s="14"/>
      <c r="B300" s="14"/>
      <c r="C300" s="14"/>
      <c r="D300" s="32"/>
      <c r="E300" s="13" t="s">
        <v>323</v>
      </c>
      <c r="F300" s="16">
        <v>1</v>
      </c>
      <c r="G300" s="17">
        <v>50.38</v>
      </c>
      <c r="H300" s="17">
        <v>0</v>
      </c>
      <c r="I300" s="17">
        <v>0</v>
      </c>
      <c r="J300" s="15">
        <f>OR(F300&lt;&gt;0,G300&lt;&gt;0,H300&lt;&gt;0,I300&lt;&gt;0)*(F300 + (F300 = 0))*(G300 + (G300 = 0))*(H300 + (H300 = 0))*(I300 + (I300 = 0))</f>
        <v>50.38</v>
      </c>
      <c r="K300" s="14"/>
      <c r="L300" s="14"/>
      <c r="M300" s="14"/>
    </row>
    <row r="301" spans="1:14" x14ac:dyDescent="0.2">
      <c r="A301" s="14"/>
      <c r="B301" s="14"/>
      <c r="C301" s="14"/>
      <c r="D301" s="32"/>
      <c r="E301" s="13" t="s">
        <v>324</v>
      </c>
      <c r="F301" s="16">
        <v>1</v>
      </c>
      <c r="G301" s="17">
        <v>50.38</v>
      </c>
      <c r="H301" s="17">
        <v>0</v>
      </c>
      <c r="I301" s="17">
        <v>0</v>
      </c>
      <c r="J301" s="15">
        <f>OR(F301&lt;&gt;0,G301&lt;&gt;0,H301&lt;&gt;0,I301&lt;&gt;0)*(F301 + (F301 = 0))*(G301 + (G301 = 0))*(H301 + (H301 = 0))*(I301 + (I301 = 0))</f>
        <v>50.38</v>
      </c>
      <c r="K301" s="14"/>
      <c r="L301" s="14"/>
      <c r="M301" s="14"/>
    </row>
    <row r="302" spans="1:14" x14ac:dyDescent="0.2">
      <c r="A302" s="14"/>
      <c r="B302" s="14"/>
      <c r="C302" s="14"/>
      <c r="D302" s="32"/>
      <c r="E302" s="14"/>
      <c r="F302" s="14"/>
      <c r="G302" s="14"/>
      <c r="H302" s="14"/>
      <c r="I302" s="14"/>
      <c r="J302" s="18" t="s">
        <v>325</v>
      </c>
      <c r="K302" s="19">
        <f>SUM(J300:J301)</f>
        <v>100.76</v>
      </c>
      <c r="L302" s="17">
        <v>50.26</v>
      </c>
      <c r="M302" s="19">
        <f>ROUND(K302*L302,2)</f>
        <v>5064.2</v>
      </c>
    </row>
    <row r="303" spans="1:14" ht="1" customHeight="1" x14ac:dyDescent="0.2">
      <c r="A303" s="20"/>
      <c r="B303" s="20"/>
      <c r="C303" s="20"/>
      <c r="D303" s="33"/>
      <c r="E303" s="20"/>
      <c r="F303" s="20"/>
      <c r="G303" s="20"/>
      <c r="H303" s="20"/>
      <c r="I303" s="20"/>
      <c r="J303" s="20"/>
      <c r="K303" s="20"/>
      <c r="L303" s="20"/>
      <c r="M303" s="20"/>
    </row>
    <row r="304" spans="1:14" x14ac:dyDescent="0.2">
      <c r="A304" s="12" t="s">
        <v>326</v>
      </c>
      <c r="B304" s="13" t="s">
        <v>21</v>
      </c>
      <c r="C304" s="13" t="s">
        <v>166</v>
      </c>
      <c r="D304" s="21" t="s">
        <v>321</v>
      </c>
      <c r="E304" s="14"/>
      <c r="F304" s="14"/>
      <c r="G304" s="14"/>
      <c r="H304" s="14"/>
      <c r="I304" s="14"/>
      <c r="J304" s="14"/>
      <c r="K304" s="15">
        <f>K308</f>
        <v>205.3</v>
      </c>
      <c r="L304" s="15">
        <f>L308</f>
        <v>46.24</v>
      </c>
      <c r="M304" s="15">
        <f>M308</f>
        <v>9493.07</v>
      </c>
      <c r="N304" t="s">
        <v>1004</v>
      </c>
    </row>
    <row r="305" spans="1:13" ht="132" x14ac:dyDescent="0.2">
      <c r="A305" s="14"/>
      <c r="B305" s="14"/>
      <c r="C305" s="14"/>
      <c r="D305" s="21" t="s">
        <v>327</v>
      </c>
      <c r="E305" s="14"/>
      <c r="F305" s="14"/>
      <c r="G305" s="14"/>
      <c r="H305" s="14"/>
      <c r="I305" s="14"/>
      <c r="J305" s="14"/>
      <c r="K305" s="14"/>
      <c r="L305" s="14"/>
      <c r="M305" s="14"/>
    </row>
    <row r="306" spans="1:13" x14ac:dyDescent="0.2">
      <c r="A306" s="14"/>
      <c r="B306" s="14"/>
      <c r="C306" s="14"/>
      <c r="D306" s="32"/>
      <c r="E306" s="13" t="s">
        <v>328</v>
      </c>
      <c r="F306" s="16">
        <v>1</v>
      </c>
      <c r="G306" s="17">
        <v>102.65</v>
      </c>
      <c r="H306" s="17">
        <v>0</v>
      </c>
      <c r="I306" s="17">
        <v>0</v>
      </c>
      <c r="J306" s="15">
        <f>OR(F306&lt;&gt;0,G306&lt;&gt;0,H306&lt;&gt;0,I306&lt;&gt;0)*(F306 + (F306 = 0))*(G306 + (G306 = 0))*(H306 + (H306 = 0))*(I306 + (I306 = 0))</f>
        <v>102.65</v>
      </c>
      <c r="K306" s="14"/>
      <c r="L306" s="14"/>
      <c r="M306" s="14"/>
    </row>
    <row r="307" spans="1:13" x14ac:dyDescent="0.2">
      <c r="A307" s="14"/>
      <c r="B307" s="14"/>
      <c r="C307" s="14"/>
      <c r="D307" s="32"/>
      <c r="E307" s="13" t="s">
        <v>329</v>
      </c>
      <c r="F307" s="16">
        <v>1</v>
      </c>
      <c r="G307" s="17">
        <v>102.65</v>
      </c>
      <c r="H307" s="17">
        <v>0</v>
      </c>
      <c r="I307" s="17">
        <v>0</v>
      </c>
      <c r="J307" s="15">
        <f>OR(F307&lt;&gt;0,G307&lt;&gt;0,H307&lt;&gt;0,I307&lt;&gt;0)*(F307 + (F307 = 0))*(G307 + (G307 = 0))*(H307 + (H307 = 0))*(I307 + (I307 = 0))</f>
        <v>102.65</v>
      </c>
      <c r="K307" s="14"/>
      <c r="L307" s="14"/>
      <c r="M307" s="14"/>
    </row>
    <row r="308" spans="1:13" x14ac:dyDescent="0.2">
      <c r="A308" s="14"/>
      <c r="B308" s="14"/>
      <c r="C308" s="14"/>
      <c r="D308" s="32"/>
      <c r="E308" s="14"/>
      <c r="F308" s="14"/>
      <c r="G308" s="14"/>
      <c r="H308" s="14"/>
      <c r="I308" s="14"/>
      <c r="J308" s="18" t="s">
        <v>330</v>
      </c>
      <c r="K308" s="19">
        <f>SUM(J306:J307)</f>
        <v>205.3</v>
      </c>
      <c r="L308" s="17">
        <v>46.24</v>
      </c>
      <c r="M308" s="19">
        <f>ROUND(K308*L308,2)</f>
        <v>9493.07</v>
      </c>
    </row>
    <row r="309" spans="1:13" ht="1" customHeight="1" x14ac:dyDescent="0.2">
      <c r="A309" s="20"/>
      <c r="B309" s="20"/>
      <c r="C309" s="20"/>
      <c r="D309" s="33"/>
      <c r="E309" s="20"/>
      <c r="F309" s="20"/>
      <c r="G309" s="20"/>
      <c r="H309" s="20"/>
      <c r="I309" s="20"/>
      <c r="J309" s="20"/>
      <c r="K309" s="20"/>
      <c r="L309" s="20"/>
      <c r="M309" s="20"/>
    </row>
    <row r="310" spans="1:13" x14ac:dyDescent="0.2">
      <c r="A310" s="14"/>
      <c r="B310" s="14"/>
      <c r="C310" s="14"/>
      <c r="D310" s="32"/>
      <c r="E310" s="14"/>
      <c r="F310" s="14"/>
      <c r="G310" s="14"/>
      <c r="H310" s="14"/>
      <c r="I310" s="14"/>
      <c r="J310" s="18" t="s">
        <v>331</v>
      </c>
      <c r="K310" s="17">
        <v>1</v>
      </c>
      <c r="L310" s="19">
        <f>M291+M298+M304</f>
        <v>17564.02</v>
      </c>
      <c r="M310" s="19">
        <f>ROUND(K310*L310,2)</f>
        <v>17564.02</v>
      </c>
    </row>
    <row r="311" spans="1:13" ht="1" customHeight="1" x14ac:dyDescent="0.2">
      <c r="A311" s="20"/>
      <c r="B311" s="20"/>
      <c r="C311" s="20"/>
      <c r="D311" s="33"/>
      <c r="E311" s="20"/>
      <c r="F311" s="20"/>
      <c r="G311" s="20"/>
      <c r="H311" s="20"/>
      <c r="I311" s="20"/>
      <c r="J311" s="20"/>
      <c r="K311" s="20"/>
      <c r="L311" s="20"/>
      <c r="M311" s="20"/>
    </row>
    <row r="312" spans="1:13" x14ac:dyDescent="0.2">
      <c r="A312" s="23" t="s">
        <v>332</v>
      </c>
      <c r="B312" s="23" t="s">
        <v>15</v>
      </c>
      <c r="C312" s="23" t="s">
        <v>16</v>
      </c>
      <c r="D312" s="34" t="s">
        <v>333</v>
      </c>
      <c r="E312" s="24"/>
      <c r="F312" s="24"/>
      <c r="G312" s="24"/>
      <c r="H312" s="24"/>
      <c r="I312" s="24"/>
      <c r="J312" s="24"/>
      <c r="K312" s="25">
        <f>K342</f>
        <v>1</v>
      </c>
      <c r="L312" s="25">
        <f>L342</f>
        <v>45981.37</v>
      </c>
      <c r="M312" s="25">
        <f>M342</f>
        <v>45981.37</v>
      </c>
    </row>
    <row r="313" spans="1:13" x14ac:dyDescent="0.2">
      <c r="A313" s="13" t="s">
        <v>334</v>
      </c>
      <c r="B313" s="13" t="s">
        <v>21</v>
      </c>
      <c r="C313" s="13" t="s">
        <v>166</v>
      </c>
      <c r="D313" s="21" t="s">
        <v>335</v>
      </c>
      <c r="E313" s="14"/>
      <c r="F313" s="14"/>
      <c r="G313" s="14"/>
      <c r="H313" s="14"/>
      <c r="I313" s="14"/>
      <c r="J313" s="14"/>
      <c r="K313" s="15">
        <f>K318</f>
        <v>373.84</v>
      </c>
      <c r="L313" s="15">
        <f>L318</f>
        <v>42.54</v>
      </c>
      <c r="M313" s="15">
        <f>M318</f>
        <v>15903.15</v>
      </c>
    </row>
    <row r="314" spans="1:13" ht="156" x14ac:dyDescent="0.2">
      <c r="A314" s="14"/>
      <c r="B314" s="14"/>
      <c r="C314" s="14"/>
      <c r="D314" s="21" t="s">
        <v>336</v>
      </c>
      <c r="E314" s="14"/>
      <c r="F314" s="14"/>
      <c r="G314" s="14"/>
      <c r="H314" s="14"/>
      <c r="I314" s="14"/>
      <c r="J314" s="14"/>
      <c r="K314" s="14"/>
      <c r="L314" s="14"/>
      <c r="M314" s="14"/>
    </row>
    <row r="315" spans="1:13" x14ac:dyDescent="0.2">
      <c r="A315" s="14"/>
      <c r="B315" s="14"/>
      <c r="C315" s="14"/>
      <c r="D315" s="32"/>
      <c r="E315" s="13" t="s">
        <v>337</v>
      </c>
      <c r="F315" s="16">
        <v>1</v>
      </c>
      <c r="G315" s="17">
        <v>143.97999999999999</v>
      </c>
      <c r="H315" s="17">
        <v>0</v>
      </c>
      <c r="I315" s="17">
        <v>0</v>
      </c>
      <c r="J315" s="15">
        <f>OR(F315&lt;&gt;0,G315&lt;&gt;0,H315&lt;&gt;0,I315&lt;&gt;0)*(F315 + (F315 = 0))*(G315 + (G315 = 0))*(H315 + (H315 = 0))*(I315 + (I315 = 0))</f>
        <v>143.97999999999999</v>
      </c>
      <c r="K315" s="14"/>
      <c r="L315" s="14"/>
      <c r="M315" s="14"/>
    </row>
    <row r="316" spans="1:13" x14ac:dyDescent="0.2">
      <c r="A316" s="14"/>
      <c r="B316" s="14"/>
      <c r="C316" s="14"/>
      <c r="D316" s="32"/>
      <c r="E316" s="13" t="s">
        <v>338</v>
      </c>
      <c r="F316" s="16">
        <v>0</v>
      </c>
      <c r="G316" s="17">
        <v>153.52000000000001</v>
      </c>
      <c r="H316" s="17">
        <v>0</v>
      </c>
      <c r="I316" s="17">
        <v>0</v>
      </c>
      <c r="J316" s="15">
        <f>OR(F316&lt;&gt;0,G316&lt;&gt;0,H316&lt;&gt;0,I316&lt;&gt;0)*(F316 + (F316 = 0))*(G316 + (G316 = 0))*(H316 + (H316 = 0))*(I316 + (I316 = 0))</f>
        <v>153.52000000000001</v>
      </c>
      <c r="K316" s="14"/>
      <c r="L316" s="14"/>
      <c r="M316" s="14"/>
    </row>
    <row r="317" spans="1:13" x14ac:dyDescent="0.2">
      <c r="A317" s="14"/>
      <c r="B317" s="14"/>
      <c r="C317" s="14"/>
      <c r="D317" s="32"/>
      <c r="E317" s="13" t="s">
        <v>339</v>
      </c>
      <c r="F317" s="16">
        <v>0</v>
      </c>
      <c r="G317" s="17">
        <v>76.34</v>
      </c>
      <c r="H317" s="17">
        <v>0</v>
      </c>
      <c r="I317" s="17">
        <v>0</v>
      </c>
      <c r="J317" s="15">
        <f>OR(F317&lt;&gt;0,G317&lt;&gt;0,H317&lt;&gt;0,I317&lt;&gt;0)*(F317 + (F317 = 0))*(G317 + (G317 = 0))*(H317 + (H317 = 0))*(I317 + (I317 = 0))</f>
        <v>76.34</v>
      </c>
      <c r="K317" s="14"/>
      <c r="L317" s="14"/>
      <c r="M317" s="14"/>
    </row>
    <row r="318" spans="1:13" x14ac:dyDescent="0.2">
      <c r="A318" s="14"/>
      <c r="B318" s="14"/>
      <c r="C318" s="14"/>
      <c r="D318" s="32"/>
      <c r="E318" s="14"/>
      <c r="F318" s="14"/>
      <c r="G318" s="14"/>
      <c r="H318" s="14"/>
      <c r="I318" s="14"/>
      <c r="J318" s="18" t="s">
        <v>340</v>
      </c>
      <c r="K318" s="19">
        <f>SUM(J315:J317)</f>
        <v>373.84</v>
      </c>
      <c r="L318" s="17">
        <v>42.54</v>
      </c>
      <c r="M318" s="19">
        <f>ROUND(K318*L318,2)</f>
        <v>15903.15</v>
      </c>
    </row>
    <row r="319" spans="1:13" ht="1" customHeight="1" x14ac:dyDescent="0.2">
      <c r="A319" s="20"/>
      <c r="B319" s="20"/>
      <c r="C319" s="20"/>
      <c r="D319" s="33"/>
      <c r="E319" s="20"/>
      <c r="F319" s="20"/>
      <c r="G319" s="20"/>
      <c r="H319" s="20"/>
      <c r="I319" s="20"/>
      <c r="J319" s="20"/>
      <c r="K319" s="20"/>
      <c r="L319" s="20"/>
      <c r="M319" s="20"/>
    </row>
    <row r="320" spans="1:13" x14ac:dyDescent="0.2">
      <c r="A320" s="13" t="s">
        <v>341</v>
      </c>
      <c r="B320" s="13" t="s">
        <v>21</v>
      </c>
      <c r="C320" s="13" t="s">
        <v>49</v>
      </c>
      <c r="D320" s="21" t="s">
        <v>342</v>
      </c>
      <c r="E320" s="14"/>
      <c r="F320" s="14"/>
      <c r="G320" s="14"/>
      <c r="H320" s="14"/>
      <c r="I320" s="14"/>
      <c r="J320" s="14"/>
      <c r="K320" s="15">
        <f>K331</f>
        <v>755.24</v>
      </c>
      <c r="L320" s="15">
        <f>L331</f>
        <v>9.94</v>
      </c>
      <c r="M320" s="15">
        <f>M331</f>
        <v>7507.09</v>
      </c>
    </row>
    <row r="321" spans="1:13" ht="120" x14ac:dyDescent="0.2">
      <c r="A321" s="14"/>
      <c r="B321" s="14"/>
      <c r="C321" s="14"/>
      <c r="D321" s="21" t="s">
        <v>350</v>
      </c>
      <c r="E321" s="14"/>
      <c r="F321" s="14"/>
      <c r="G321" s="14"/>
      <c r="H321" s="14"/>
      <c r="I321" s="14"/>
      <c r="J321" s="14"/>
      <c r="K321" s="14"/>
      <c r="L321" s="14"/>
      <c r="M321" s="14"/>
    </row>
    <row r="322" spans="1:13" x14ac:dyDescent="0.2">
      <c r="A322" s="14"/>
      <c r="B322" s="14"/>
      <c r="C322" s="14"/>
      <c r="D322" s="32"/>
      <c r="E322" s="13" t="s">
        <v>302</v>
      </c>
      <c r="F322" s="16">
        <v>1</v>
      </c>
      <c r="G322" s="17">
        <v>59.25</v>
      </c>
      <c r="H322" s="17">
        <v>0</v>
      </c>
      <c r="I322" s="17">
        <v>0</v>
      </c>
      <c r="J322" s="15">
        <f t="shared" ref="J322:J330" si="0">OR(F322&lt;&gt;0,G322&lt;&gt;0,H322&lt;&gt;0,I322&lt;&gt;0)*(F322 + (F322 = 0))*(G322 + (G322 = 0))*(H322 + (H322 = 0))*(I322 + (I322 = 0))</f>
        <v>59.25</v>
      </c>
      <c r="K322" s="14"/>
      <c r="L322" s="14"/>
      <c r="M322" s="14"/>
    </row>
    <row r="323" spans="1:13" x14ac:dyDescent="0.2">
      <c r="A323" s="14"/>
      <c r="B323" s="14"/>
      <c r="C323" s="14"/>
      <c r="D323" s="32"/>
      <c r="E323" s="13" t="s">
        <v>302</v>
      </c>
      <c r="F323" s="16">
        <v>1</v>
      </c>
      <c r="G323" s="17">
        <v>59.25</v>
      </c>
      <c r="H323" s="17">
        <v>0</v>
      </c>
      <c r="I323" s="17">
        <v>0</v>
      </c>
      <c r="J323" s="15">
        <f t="shared" si="0"/>
        <v>59.25</v>
      </c>
      <c r="K323" s="14"/>
      <c r="L323" s="14"/>
      <c r="M323" s="14"/>
    </row>
    <row r="324" spans="1:13" x14ac:dyDescent="0.2">
      <c r="A324" s="14"/>
      <c r="B324" s="14"/>
      <c r="C324" s="14"/>
      <c r="D324" s="32"/>
      <c r="E324" s="13" t="s">
        <v>237</v>
      </c>
      <c r="F324" s="16">
        <v>1</v>
      </c>
      <c r="G324" s="17">
        <v>89.38</v>
      </c>
      <c r="H324" s="17">
        <v>0</v>
      </c>
      <c r="I324" s="17">
        <v>0</v>
      </c>
      <c r="J324" s="15">
        <f t="shared" si="0"/>
        <v>89.38</v>
      </c>
      <c r="K324" s="14"/>
      <c r="L324" s="14"/>
      <c r="M324" s="14"/>
    </row>
    <row r="325" spans="1:13" x14ac:dyDescent="0.2">
      <c r="A325" s="14"/>
      <c r="B325" s="14"/>
      <c r="C325" s="14"/>
      <c r="D325" s="32"/>
      <c r="E325" s="13" t="s">
        <v>344</v>
      </c>
      <c r="F325" s="16">
        <v>1</v>
      </c>
      <c r="G325" s="17">
        <v>242.28</v>
      </c>
      <c r="H325" s="17">
        <v>0</v>
      </c>
      <c r="I325" s="17">
        <v>0</v>
      </c>
      <c r="J325" s="15">
        <f t="shared" si="0"/>
        <v>242.28</v>
      </c>
      <c r="K325" s="14"/>
      <c r="L325" s="14"/>
      <c r="M325" s="14"/>
    </row>
    <row r="326" spans="1:13" x14ac:dyDescent="0.2">
      <c r="A326" s="14"/>
      <c r="B326" s="14"/>
      <c r="C326" s="14"/>
      <c r="D326" s="32"/>
      <c r="E326" s="13" t="s">
        <v>345</v>
      </c>
      <c r="F326" s="16">
        <v>1</v>
      </c>
      <c r="G326" s="17">
        <v>50.17</v>
      </c>
      <c r="H326" s="17">
        <v>0</v>
      </c>
      <c r="I326" s="17">
        <v>0</v>
      </c>
      <c r="J326" s="15">
        <f t="shared" si="0"/>
        <v>50.17</v>
      </c>
      <c r="K326" s="14"/>
      <c r="L326" s="14"/>
      <c r="M326" s="14"/>
    </row>
    <row r="327" spans="1:13" x14ac:dyDescent="0.2">
      <c r="A327" s="14"/>
      <c r="B327" s="14"/>
      <c r="C327" s="14"/>
      <c r="D327" s="32"/>
      <c r="E327" s="13" t="s">
        <v>16</v>
      </c>
      <c r="F327" s="16">
        <v>1</v>
      </c>
      <c r="G327" s="17">
        <v>52.59</v>
      </c>
      <c r="H327" s="17">
        <v>0</v>
      </c>
      <c r="I327" s="17">
        <v>0</v>
      </c>
      <c r="J327" s="15">
        <f t="shared" si="0"/>
        <v>52.59</v>
      </c>
      <c r="K327" s="14"/>
      <c r="L327" s="14"/>
      <c r="M327" s="14"/>
    </row>
    <row r="328" spans="1:13" x14ac:dyDescent="0.2">
      <c r="A328" s="14"/>
      <c r="B328" s="14"/>
      <c r="C328" s="14"/>
      <c r="D328" s="32"/>
      <c r="E328" s="13" t="s">
        <v>16</v>
      </c>
      <c r="F328" s="16">
        <v>1</v>
      </c>
      <c r="G328" s="17">
        <v>39.56</v>
      </c>
      <c r="H328" s="17">
        <v>0</v>
      </c>
      <c r="I328" s="17">
        <v>0</v>
      </c>
      <c r="J328" s="15">
        <f t="shared" si="0"/>
        <v>39.56</v>
      </c>
      <c r="K328" s="14"/>
      <c r="L328" s="14"/>
      <c r="M328" s="14"/>
    </row>
    <row r="329" spans="1:13" x14ac:dyDescent="0.2">
      <c r="A329" s="14"/>
      <c r="B329" s="14"/>
      <c r="C329" s="14"/>
      <c r="D329" s="32"/>
      <c r="E329" s="13" t="s">
        <v>346</v>
      </c>
      <c r="F329" s="16">
        <v>1</v>
      </c>
      <c r="G329" s="17">
        <v>42.76</v>
      </c>
      <c r="H329" s="17">
        <v>0</v>
      </c>
      <c r="I329" s="17">
        <v>0</v>
      </c>
      <c r="J329" s="15">
        <f t="shared" si="0"/>
        <v>42.76</v>
      </c>
      <c r="K329" s="14"/>
      <c r="L329" s="14"/>
      <c r="M329" s="14"/>
    </row>
    <row r="330" spans="1:13" x14ac:dyDescent="0.2">
      <c r="A330" s="14"/>
      <c r="B330" s="14"/>
      <c r="C330" s="14"/>
      <c r="D330" s="32"/>
      <c r="E330" s="13" t="s">
        <v>344</v>
      </c>
      <c r="F330" s="16">
        <v>1</v>
      </c>
      <c r="G330" s="17">
        <v>120</v>
      </c>
      <c r="H330" s="17">
        <v>0</v>
      </c>
      <c r="I330" s="17">
        <v>0</v>
      </c>
      <c r="J330" s="15">
        <f t="shared" si="0"/>
        <v>120</v>
      </c>
      <c r="K330" s="14"/>
      <c r="L330" s="14"/>
      <c r="M330" s="14"/>
    </row>
    <row r="331" spans="1:13" x14ac:dyDescent="0.2">
      <c r="A331" s="14"/>
      <c r="B331" s="14"/>
      <c r="C331" s="14"/>
      <c r="D331" s="32"/>
      <c r="E331" s="14"/>
      <c r="F331" s="14"/>
      <c r="G331" s="14"/>
      <c r="H331" s="14"/>
      <c r="I331" s="14"/>
      <c r="J331" s="18" t="s">
        <v>347</v>
      </c>
      <c r="K331" s="19">
        <f>SUM(J322:J330)</f>
        <v>755.24</v>
      </c>
      <c r="L331" s="17">
        <v>9.94</v>
      </c>
      <c r="M331" s="19">
        <f>ROUND(K331*L331,2)</f>
        <v>7507.09</v>
      </c>
    </row>
    <row r="332" spans="1:13" ht="1" customHeight="1" x14ac:dyDescent="0.2">
      <c r="A332" s="20"/>
      <c r="B332" s="20"/>
      <c r="C332" s="20"/>
      <c r="D332" s="33"/>
      <c r="E332" s="20"/>
      <c r="F332" s="20"/>
      <c r="G332" s="20"/>
      <c r="H332" s="20"/>
      <c r="I332" s="20"/>
      <c r="J332" s="20"/>
      <c r="K332" s="20"/>
      <c r="L332" s="20"/>
      <c r="M332" s="20"/>
    </row>
    <row r="333" spans="1:13" x14ac:dyDescent="0.2">
      <c r="A333" s="13" t="s">
        <v>348</v>
      </c>
      <c r="B333" s="13" t="s">
        <v>21</v>
      </c>
      <c r="C333" s="13" t="s">
        <v>166</v>
      </c>
      <c r="D333" s="21" t="s">
        <v>349</v>
      </c>
      <c r="E333" s="14"/>
      <c r="F333" s="14"/>
      <c r="G333" s="14"/>
      <c r="H333" s="14"/>
      <c r="I333" s="14"/>
      <c r="J333" s="14"/>
      <c r="K333" s="15">
        <f>K340</f>
        <v>626.28</v>
      </c>
      <c r="L333" s="15">
        <f>L340</f>
        <v>36.04</v>
      </c>
      <c r="M333" s="15">
        <f>M340</f>
        <v>22571.13</v>
      </c>
    </row>
    <row r="334" spans="1:13" ht="120" x14ac:dyDescent="0.2">
      <c r="A334" s="14"/>
      <c r="B334" s="14"/>
      <c r="C334" s="14"/>
      <c r="D334" s="21" t="s">
        <v>350</v>
      </c>
      <c r="E334" s="14"/>
      <c r="F334" s="14"/>
      <c r="G334" s="14"/>
      <c r="H334" s="14"/>
      <c r="I334" s="14"/>
      <c r="J334" s="14"/>
      <c r="K334" s="14"/>
      <c r="L334" s="14"/>
      <c r="M334" s="14"/>
    </row>
    <row r="335" spans="1:13" x14ac:dyDescent="0.2">
      <c r="A335" s="14"/>
      <c r="B335" s="14"/>
      <c r="C335" s="14"/>
      <c r="D335" s="32"/>
      <c r="E335" s="13" t="s">
        <v>237</v>
      </c>
      <c r="F335" s="16">
        <v>1</v>
      </c>
      <c r="G335" s="17">
        <v>135.69</v>
      </c>
      <c r="H335" s="17">
        <v>0</v>
      </c>
      <c r="I335" s="17">
        <v>0</v>
      </c>
      <c r="J335" s="15">
        <f>OR(F335&lt;&gt;0,G335&lt;&gt;0,H335&lt;&gt;0,I335&lt;&gt;0)*(F335 + (F335 = 0))*(G335 + (G335 = 0))*(H335 + (H335 = 0))*(I335 + (I335 = 0))</f>
        <v>135.69</v>
      </c>
      <c r="K335" s="14"/>
      <c r="L335" s="14"/>
      <c r="M335" s="14"/>
    </row>
    <row r="336" spans="1:13" x14ac:dyDescent="0.2">
      <c r="A336" s="14"/>
      <c r="B336" s="14"/>
      <c r="C336" s="14"/>
      <c r="D336" s="32"/>
      <c r="E336" s="13" t="s">
        <v>344</v>
      </c>
      <c r="F336" s="16">
        <v>1</v>
      </c>
      <c r="G336" s="17">
        <v>297.26</v>
      </c>
      <c r="H336" s="17">
        <v>0</v>
      </c>
      <c r="I336" s="17">
        <v>0</v>
      </c>
      <c r="J336" s="15">
        <f>OR(F336&lt;&gt;0,G336&lt;&gt;0,H336&lt;&gt;0,I336&lt;&gt;0)*(F336 + (F336 = 0))*(G336 + (G336 = 0))*(H336 + (H336 = 0))*(I336 + (I336 = 0))</f>
        <v>297.26</v>
      </c>
      <c r="K336" s="14"/>
      <c r="L336" s="14"/>
      <c r="M336" s="14"/>
    </row>
    <row r="337" spans="1:14" x14ac:dyDescent="0.2">
      <c r="A337" s="14"/>
      <c r="B337" s="14"/>
      <c r="C337" s="14"/>
      <c r="D337" s="32"/>
      <c r="E337" s="13" t="s">
        <v>351</v>
      </c>
      <c r="F337" s="16">
        <v>1</v>
      </c>
      <c r="G337" s="17">
        <v>135.1</v>
      </c>
      <c r="H337" s="17">
        <v>0</v>
      </c>
      <c r="I337" s="17">
        <v>0</v>
      </c>
      <c r="J337" s="15">
        <f>OR(F337&lt;&gt;0,G337&lt;&gt;0,H337&lt;&gt;0,I337&lt;&gt;0)*(F337 + (F337 = 0))*(G337 + (G337 = 0))*(H337 + (H337 = 0))*(I337 + (I337 = 0))</f>
        <v>135.1</v>
      </c>
      <c r="K337" s="14"/>
      <c r="L337" s="14"/>
      <c r="M337" s="14"/>
    </row>
    <row r="338" spans="1:14" x14ac:dyDescent="0.2">
      <c r="A338" s="14"/>
      <c r="B338" s="14"/>
      <c r="C338" s="14"/>
      <c r="D338" s="32"/>
      <c r="E338" s="13" t="s">
        <v>352</v>
      </c>
      <c r="F338" s="16">
        <v>1</v>
      </c>
      <c r="G338" s="17">
        <v>23.73</v>
      </c>
      <c r="H338" s="17">
        <v>0</v>
      </c>
      <c r="I338" s="17">
        <v>0</v>
      </c>
      <c r="J338" s="15">
        <f>OR(F338&lt;&gt;0,G338&lt;&gt;0,H338&lt;&gt;0,I338&lt;&gt;0)*(F338 + (F338 = 0))*(G338 + (G338 = 0))*(H338 + (H338 = 0))*(I338 + (I338 = 0))</f>
        <v>23.73</v>
      </c>
      <c r="K338" s="14"/>
      <c r="L338" s="14"/>
      <c r="M338" s="14"/>
    </row>
    <row r="339" spans="1:14" x14ac:dyDescent="0.2">
      <c r="A339" s="14"/>
      <c r="B339" s="14"/>
      <c r="C339" s="14"/>
      <c r="D339" s="32"/>
      <c r="E339" s="13" t="s">
        <v>353</v>
      </c>
      <c r="F339" s="16">
        <v>3</v>
      </c>
      <c r="G339" s="17">
        <v>11.5</v>
      </c>
      <c r="H339" s="17">
        <v>0</v>
      </c>
      <c r="I339" s="17">
        <v>0</v>
      </c>
      <c r="J339" s="15">
        <f>OR(F339&lt;&gt;0,G339&lt;&gt;0,H339&lt;&gt;0,I339&lt;&gt;0)*(F339 + (F339 = 0))*(G339 + (G339 = 0))*(H339 + (H339 = 0))*(I339 + (I339 = 0))</f>
        <v>34.5</v>
      </c>
      <c r="K339" s="14"/>
      <c r="L339" s="14"/>
      <c r="M339" s="14"/>
    </row>
    <row r="340" spans="1:14" x14ac:dyDescent="0.2">
      <c r="A340" s="14"/>
      <c r="B340" s="14"/>
      <c r="C340" s="14"/>
      <c r="D340" s="32"/>
      <c r="E340" s="14"/>
      <c r="F340" s="14"/>
      <c r="G340" s="14"/>
      <c r="H340" s="14"/>
      <c r="I340" s="14"/>
      <c r="J340" s="18" t="s">
        <v>354</v>
      </c>
      <c r="K340" s="19">
        <f>SUM(J335:J339)</f>
        <v>626.28</v>
      </c>
      <c r="L340" s="17">
        <v>36.04</v>
      </c>
      <c r="M340" s="19">
        <f>ROUND(K340*L340,2)</f>
        <v>22571.13</v>
      </c>
    </row>
    <row r="341" spans="1:14" ht="1" customHeight="1" x14ac:dyDescent="0.2">
      <c r="A341" s="20"/>
      <c r="B341" s="20"/>
      <c r="C341" s="20"/>
      <c r="D341" s="33"/>
      <c r="E341" s="20"/>
      <c r="F341" s="20"/>
      <c r="G341" s="20"/>
      <c r="H341" s="20"/>
      <c r="I341" s="20"/>
      <c r="J341" s="20"/>
      <c r="K341" s="20"/>
      <c r="L341" s="20"/>
      <c r="M341" s="20"/>
    </row>
    <row r="342" spans="1:14" x14ac:dyDescent="0.2">
      <c r="A342" s="14"/>
      <c r="B342" s="14"/>
      <c r="C342" s="14"/>
      <c r="D342" s="32"/>
      <c r="E342" s="14"/>
      <c r="F342" s="14"/>
      <c r="G342" s="14"/>
      <c r="H342" s="14"/>
      <c r="I342" s="14"/>
      <c r="J342" s="18" t="s">
        <v>355</v>
      </c>
      <c r="K342" s="17">
        <v>1</v>
      </c>
      <c r="L342" s="19">
        <f>M313+M320+M333</f>
        <v>45981.37</v>
      </c>
      <c r="M342" s="19">
        <f>ROUND(K342*L342,2)</f>
        <v>45981.37</v>
      </c>
    </row>
    <row r="343" spans="1:14" ht="1" customHeight="1" x14ac:dyDescent="0.2">
      <c r="A343" s="20"/>
      <c r="B343" s="20"/>
      <c r="C343" s="20"/>
      <c r="D343" s="33"/>
      <c r="E343" s="20"/>
      <c r="F343" s="20"/>
      <c r="G343" s="20"/>
      <c r="H343" s="20"/>
      <c r="I343" s="20"/>
      <c r="J343" s="20"/>
      <c r="K343" s="20"/>
      <c r="L343" s="20"/>
      <c r="M343" s="20"/>
    </row>
    <row r="344" spans="1:14" x14ac:dyDescent="0.2">
      <c r="A344" s="23" t="s">
        <v>356</v>
      </c>
      <c r="B344" s="23" t="s">
        <v>15</v>
      </c>
      <c r="C344" s="23" t="s">
        <v>16</v>
      </c>
      <c r="D344" s="34" t="s">
        <v>357</v>
      </c>
      <c r="E344" s="24"/>
      <c r="F344" s="24"/>
      <c r="G344" s="24"/>
      <c r="H344" s="24"/>
      <c r="I344" s="24"/>
      <c r="J344" s="24"/>
      <c r="K344" s="25">
        <f>K350</f>
        <v>1</v>
      </c>
      <c r="L344" s="25">
        <f>L350</f>
        <v>81088.52</v>
      </c>
      <c r="M344" s="25">
        <f>M350</f>
        <v>81088.52</v>
      </c>
    </row>
    <row r="345" spans="1:14" x14ac:dyDescent="0.2">
      <c r="A345" s="12" t="s">
        <v>358</v>
      </c>
      <c r="B345" s="13" t="s">
        <v>21</v>
      </c>
      <c r="C345" s="13" t="s">
        <v>49</v>
      </c>
      <c r="D345" s="21" t="s">
        <v>359</v>
      </c>
      <c r="E345" s="14"/>
      <c r="F345" s="14"/>
      <c r="G345" s="14"/>
      <c r="H345" s="14"/>
      <c r="I345" s="14"/>
      <c r="J345" s="14"/>
      <c r="K345" s="15">
        <f>K348</f>
        <v>1490.05</v>
      </c>
      <c r="L345" s="15">
        <f>L348</f>
        <v>54.42</v>
      </c>
      <c r="M345" s="15">
        <f>M348</f>
        <v>81088.52</v>
      </c>
      <c r="N345" t="s">
        <v>1000</v>
      </c>
    </row>
    <row r="346" spans="1:14" ht="72" x14ac:dyDescent="0.2">
      <c r="A346" s="14"/>
      <c r="B346" s="14"/>
      <c r="C346" s="14"/>
      <c r="D346" s="21" t="s">
        <v>360</v>
      </c>
      <c r="E346" s="14"/>
      <c r="F346" s="14"/>
      <c r="G346" s="14"/>
      <c r="H346" s="14"/>
      <c r="I346" s="14"/>
      <c r="J346" s="14"/>
      <c r="K346" s="14"/>
      <c r="L346" s="14"/>
      <c r="M346" s="14"/>
    </row>
    <row r="347" spans="1:14" x14ac:dyDescent="0.2">
      <c r="A347" s="14"/>
      <c r="B347" s="14"/>
      <c r="C347" s="14"/>
      <c r="D347" s="32"/>
      <c r="E347" s="13" t="s">
        <v>361</v>
      </c>
      <c r="F347" s="16">
        <v>1</v>
      </c>
      <c r="G347" s="17">
        <v>1490.05</v>
      </c>
      <c r="H347" s="17">
        <v>0</v>
      </c>
      <c r="I347" s="17">
        <v>0</v>
      </c>
      <c r="J347" s="15">
        <f>OR(F347&lt;&gt;0,G347&lt;&gt;0,H347&lt;&gt;0,I347&lt;&gt;0)*(F347 + (F347 = 0))*(G347 + (G347 = 0))*(H347 + (H347 = 0))*(I347 + (I347 = 0))</f>
        <v>1490.05</v>
      </c>
      <c r="K347" s="14"/>
      <c r="L347" s="14"/>
      <c r="M347" s="14"/>
    </row>
    <row r="348" spans="1:14" x14ac:dyDescent="0.2">
      <c r="A348" s="14"/>
      <c r="B348" s="14"/>
      <c r="C348" s="14"/>
      <c r="D348" s="32"/>
      <c r="E348" s="14"/>
      <c r="F348" s="14"/>
      <c r="G348" s="14"/>
      <c r="H348" s="14"/>
      <c r="I348" s="14"/>
      <c r="J348" s="18" t="s">
        <v>362</v>
      </c>
      <c r="K348" s="19">
        <f>J347</f>
        <v>1490.05</v>
      </c>
      <c r="L348" s="17">
        <v>54.42</v>
      </c>
      <c r="M348" s="19">
        <f>ROUND(K348*L348,2)</f>
        <v>81088.52</v>
      </c>
    </row>
    <row r="349" spans="1:14" ht="1" customHeight="1" x14ac:dyDescent="0.2">
      <c r="A349" s="20"/>
      <c r="B349" s="20"/>
      <c r="C349" s="20"/>
      <c r="D349" s="33"/>
      <c r="E349" s="20"/>
      <c r="F349" s="20"/>
      <c r="G349" s="20"/>
      <c r="H349" s="20"/>
      <c r="I349" s="20"/>
      <c r="J349" s="20"/>
      <c r="K349" s="20"/>
      <c r="L349" s="20"/>
      <c r="M349" s="20"/>
    </row>
    <row r="350" spans="1:14" x14ac:dyDescent="0.2">
      <c r="A350" s="14"/>
      <c r="B350" s="14"/>
      <c r="C350" s="14"/>
      <c r="D350" s="32"/>
      <c r="E350" s="14"/>
      <c r="F350" s="14"/>
      <c r="G350" s="14"/>
      <c r="H350" s="14"/>
      <c r="I350" s="14"/>
      <c r="J350" s="18" t="s">
        <v>363</v>
      </c>
      <c r="K350" s="17">
        <v>1</v>
      </c>
      <c r="L350" s="19">
        <f>M345</f>
        <v>81088.52</v>
      </c>
      <c r="M350" s="19">
        <f>ROUND(K350*L350,2)</f>
        <v>81088.52</v>
      </c>
    </row>
    <row r="351" spans="1:14" ht="1" customHeight="1" x14ac:dyDescent="0.2">
      <c r="A351" s="20"/>
      <c r="B351" s="20"/>
      <c r="C351" s="20"/>
      <c r="D351" s="33"/>
      <c r="E351" s="20"/>
      <c r="F351" s="20"/>
      <c r="G351" s="20"/>
      <c r="H351" s="20"/>
      <c r="I351" s="20"/>
      <c r="J351" s="20"/>
      <c r="K351" s="20"/>
      <c r="L351" s="20"/>
      <c r="M351" s="20"/>
    </row>
    <row r="352" spans="1:14" x14ac:dyDescent="0.2">
      <c r="A352" s="23" t="s">
        <v>364</v>
      </c>
      <c r="B352" s="23" t="s">
        <v>15</v>
      </c>
      <c r="C352" s="23" t="s">
        <v>16</v>
      </c>
      <c r="D352" s="34" t="s">
        <v>365</v>
      </c>
      <c r="E352" s="24"/>
      <c r="F352" s="24"/>
      <c r="G352" s="24"/>
      <c r="H352" s="24"/>
      <c r="I352" s="24"/>
      <c r="J352" s="24"/>
      <c r="K352" s="25">
        <f>K359</f>
        <v>1</v>
      </c>
      <c r="L352" s="25">
        <f>L359</f>
        <v>42391.37</v>
      </c>
      <c r="M352" s="25">
        <f>M359</f>
        <v>42391.37</v>
      </c>
    </row>
    <row r="353" spans="1:13" x14ac:dyDescent="0.2">
      <c r="A353" s="12" t="s">
        <v>366</v>
      </c>
      <c r="B353" s="13" t="s">
        <v>21</v>
      </c>
      <c r="C353" s="13" t="s">
        <v>166</v>
      </c>
      <c r="D353" s="21" t="s">
        <v>367</v>
      </c>
      <c r="E353" s="14"/>
      <c r="F353" s="14"/>
      <c r="G353" s="14"/>
      <c r="H353" s="14"/>
      <c r="I353" s="14"/>
      <c r="J353" s="14"/>
      <c r="K353" s="15">
        <f>K357</f>
        <v>685.39</v>
      </c>
      <c r="L353" s="15">
        <f>L357</f>
        <v>61.85</v>
      </c>
      <c r="M353" s="15">
        <f>M357</f>
        <v>42391.37</v>
      </c>
    </row>
    <row r="354" spans="1:13" ht="108" x14ac:dyDescent="0.2">
      <c r="A354" s="14"/>
      <c r="B354" s="14"/>
      <c r="C354" s="14"/>
      <c r="D354" s="21" t="s">
        <v>368</v>
      </c>
      <c r="E354" s="14"/>
      <c r="F354" s="14"/>
      <c r="G354" s="14"/>
      <c r="H354" s="14"/>
      <c r="I354" s="14"/>
      <c r="J354" s="14"/>
      <c r="K354" s="14"/>
      <c r="L354" s="14"/>
      <c r="M354" s="14"/>
    </row>
    <row r="355" spans="1:13" x14ac:dyDescent="0.2">
      <c r="A355" s="14"/>
      <c r="B355" s="14"/>
      <c r="C355" s="14"/>
      <c r="D355" s="32"/>
      <c r="E355" s="13" t="s">
        <v>369</v>
      </c>
      <c r="F355" s="16">
        <v>1</v>
      </c>
      <c r="G355" s="17">
        <v>477.39</v>
      </c>
      <c r="H355" s="17">
        <v>0</v>
      </c>
      <c r="I355" s="17">
        <v>0</v>
      </c>
      <c r="J355" s="15">
        <f>OR(F355&lt;&gt;0,G355&lt;&gt;0,H355&lt;&gt;0,I355&lt;&gt;0)*(F355 + (F355 = 0))*(G355 + (G355 = 0))*(H355 + (H355 = 0))*(I355 + (I355 = 0))</f>
        <v>477.39</v>
      </c>
      <c r="K355" s="14"/>
      <c r="L355" s="14"/>
      <c r="M355" s="14"/>
    </row>
    <row r="356" spans="1:13" x14ac:dyDescent="0.2">
      <c r="A356" s="14"/>
      <c r="B356" s="14"/>
      <c r="C356" s="14"/>
      <c r="D356" s="32"/>
      <c r="E356" s="13" t="s">
        <v>277</v>
      </c>
      <c r="F356" s="16">
        <v>1</v>
      </c>
      <c r="G356" s="17">
        <v>208</v>
      </c>
      <c r="H356" s="17">
        <v>0</v>
      </c>
      <c r="I356" s="17">
        <v>0</v>
      </c>
      <c r="J356" s="15">
        <f>OR(F356&lt;&gt;0,G356&lt;&gt;0,H356&lt;&gt;0,I356&lt;&gt;0)*(F356 + (F356 = 0))*(G356 + (G356 = 0))*(H356 + (H356 = 0))*(I356 + (I356 = 0))</f>
        <v>208</v>
      </c>
      <c r="K356" s="14"/>
      <c r="L356" s="14"/>
      <c r="M356" s="14"/>
    </row>
    <row r="357" spans="1:13" x14ac:dyDescent="0.2">
      <c r="A357" s="14"/>
      <c r="B357" s="14"/>
      <c r="C357" s="14"/>
      <c r="D357" s="32"/>
      <c r="E357" s="14"/>
      <c r="F357" s="14"/>
      <c r="G357" s="14"/>
      <c r="H357" s="14"/>
      <c r="I357" s="14"/>
      <c r="J357" s="18" t="s">
        <v>370</v>
      </c>
      <c r="K357" s="19">
        <f>SUM(J355:J356)</f>
        <v>685.39</v>
      </c>
      <c r="L357" s="17">
        <v>61.85</v>
      </c>
      <c r="M357" s="19">
        <f>ROUND(K357*L357,2)</f>
        <v>42391.37</v>
      </c>
    </row>
    <row r="358" spans="1:13" ht="1" customHeight="1" x14ac:dyDescent="0.2">
      <c r="A358" s="20"/>
      <c r="B358" s="20"/>
      <c r="C358" s="20"/>
      <c r="D358" s="33"/>
      <c r="E358" s="20"/>
      <c r="F358" s="20"/>
      <c r="G358" s="20"/>
      <c r="H358" s="20"/>
      <c r="I358" s="20"/>
      <c r="J358" s="20"/>
      <c r="K358" s="20"/>
      <c r="L358" s="20"/>
      <c r="M358" s="20"/>
    </row>
    <row r="359" spans="1:13" x14ac:dyDescent="0.2">
      <c r="A359" s="14"/>
      <c r="B359" s="14"/>
      <c r="C359" s="14"/>
      <c r="D359" s="32"/>
      <c r="E359" s="14"/>
      <c r="F359" s="14"/>
      <c r="G359" s="14"/>
      <c r="H359" s="14"/>
      <c r="I359" s="14"/>
      <c r="J359" s="18" t="s">
        <v>371</v>
      </c>
      <c r="K359" s="17">
        <v>1</v>
      </c>
      <c r="L359" s="19">
        <f>M353</f>
        <v>42391.37</v>
      </c>
      <c r="M359" s="19">
        <f>ROUND(K359*L359,2)</f>
        <v>42391.37</v>
      </c>
    </row>
    <row r="360" spans="1:13" ht="1" customHeight="1" x14ac:dyDescent="0.2">
      <c r="A360" s="20"/>
      <c r="B360" s="20"/>
      <c r="C360" s="20"/>
      <c r="D360" s="33"/>
      <c r="E360" s="20"/>
      <c r="F360" s="20"/>
      <c r="G360" s="20"/>
      <c r="H360" s="20"/>
      <c r="I360" s="20"/>
      <c r="J360" s="20"/>
      <c r="K360" s="20"/>
      <c r="L360" s="20"/>
      <c r="M360" s="20"/>
    </row>
    <row r="361" spans="1:13" x14ac:dyDescent="0.2">
      <c r="A361" s="23" t="s">
        <v>372</v>
      </c>
      <c r="B361" s="23" t="s">
        <v>15</v>
      </c>
      <c r="C361" s="23" t="s">
        <v>16</v>
      </c>
      <c r="D361" s="34" t="s">
        <v>373</v>
      </c>
      <c r="E361" s="24"/>
      <c r="F361" s="24"/>
      <c r="G361" s="24"/>
      <c r="H361" s="24"/>
      <c r="I361" s="24"/>
      <c r="J361" s="24"/>
      <c r="K361" s="25">
        <f>K371</f>
        <v>1</v>
      </c>
      <c r="L361" s="25">
        <f>L371</f>
        <v>12874.66</v>
      </c>
      <c r="M361" s="25">
        <f>M371</f>
        <v>12874.66</v>
      </c>
    </row>
    <row r="362" spans="1:13" x14ac:dyDescent="0.2">
      <c r="A362" s="12" t="s">
        <v>374</v>
      </c>
      <c r="B362" s="13" t="s">
        <v>21</v>
      </c>
      <c r="C362" s="13" t="s">
        <v>166</v>
      </c>
      <c r="D362" s="21" t="s">
        <v>375</v>
      </c>
      <c r="E362" s="14"/>
      <c r="F362" s="14"/>
      <c r="G362" s="14"/>
      <c r="H362" s="14"/>
      <c r="I362" s="14"/>
      <c r="J362" s="14"/>
      <c r="K362" s="15">
        <f>K369</f>
        <v>24.4</v>
      </c>
      <c r="L362" s="15">
        <f>L369</f>
        <v>527.65</v>
      </c>
      <c r="M362" s="15">
        <f>M369</f>
        <v>12874.66</v>
      </c>
    </row>
    <row r="363" spans="1:13" ht="72" x14ac:dyDescent="0.2">
      <c r="A363" s="14"/>
      <c r="B363" s="14"/>
      <c r="C363" s="14"/>
      <c r="D363" s="21" t="s">
        <v>376</v>
      </c>
      <c r="E363" s="14"/>
      <c r="F363" s="14"/>
      <c r="G363" s="14"/>
      <c r="H363" s="14"/>
      <c r="I363" s="14"/>
      <c r="J363" s="14"/>
      <c r="K363" s="14"/>
      <c r="L363" s="14"/>
      <c r="M363" s="14"/>
    </row>
    <row r="364" spans="1:13" x14ac:dyDescent="0.2">
      <c r="A364" s="14"/>
      <c r="B364" s="14"/>
      <c r="C364" s="14"/>
      <c r="D364" s="32"/>
      <c r="E364" s="13" t="s">
        <v>377</v>
      </c>
      <c r="F364" s="16">
        <v>1</v>
      </c>
      <c r="G364" s="17">
        <v>4.46</v>
      </c>
      <c r="H364" s="17">
        <v>0</v>
      </c>
      <c r="I364" s="17">
        <v>0</v>
      </c>
      <c r="J364" s="15">
        <f>OR(F364&lt;&gt;0,G364&lt;&gt;0,H364&lt;&gt;0,I364&lt;&gt;0)*(F364 + (F364 = 0))*(G364 + (G364 = 0))*(H364 + (H364 = 0))*(I364 + (I364 = 0))</f>
        <v>4.46</v>
      </c>
      <c r="K364" s="14"/>
      <c r="L364" s="14"/>
      <c r="M364" s="14"/>
    </row>
    <row r="365" spans="1:13" x14ac:dyDescent="0.2">
      <c r="A365" s="14"/>
      <c r="B365" s="14"/>
      <c r="C365" s="14"/>
      <c r="D365" s="32"/>
      <c r="E365" s="13" t="s">
        <v>378</v>
      </c>
      <c r="F365" s="16">
        <v>1</v>
      </c>
      <c r="G365" s="17">
        <v>2.0499999999999998</v>
      </c>
      <c r="H365" s="17">
        <v>0</v>
      </c>
      <c r="I365" s="17">
        <v>0</v>
      </c>
      <c r="J365" s="15">
        <f>OR(F365&lt;&gt;0,G365&lt;&gt;0,H365&lt;&gt;0,I365&lt;&gt;0)*(F365 + (F365 = 0))*(G365 + (G365 = 0))*(H365 + (H365 = 0))*(I365 + (I365 = 0))</f>
        <v>2.0499999999999998</v>
      </c>
      <c r="K365" s="14"/>
      <c r="L365" s="14"/>
      <c r="M365" s="14"/>
    </row>
    <row r="366" spans="1:13" x14ac:dyDescent="0.2">
      <c r="A366" s="14"/>
      <c r="B366" s="14"/>
      <c r="C366" s="14"/>
      <c r="D366" s="32"/>
      <c r="E366" s="13" t="s">
        <v>379</v>
      </c>
      <c r="F366" s="16">
        <v>1</v>
      </c>
      <c r="G366" s="17">
        <v>3.08</v>
      </c>
      <c r="H366" s="17">
        <v>0</v>
      </c>
      <c r="I366" s="17">
        <v>0</v>
      </c>
      <c r="J366" s="15">
        <f>OR(F366&lt;&gt;0,G366&lt;&gt;0,H366&lt;&gt;0,I366&lt;&gt;0)*(F366 + (F366 = 0))*(G366 + (G366 = 0))*(H366 + (H366 = 0))*(I366 + (I366 = 0))</f>
        <v>3.08</v>
      </c>
      <c r="K366" s="14"/>
      <c r="L366" s="14"/>
      <c r="M366" s="14"/>
    </row>
    <row r="367" spans="1:13" x14ac:dyDescent="0.2">
      <c r="A367" s="14"/>
      <c r="B367" s="14"/>
      <c r="C367" s="14"/>
      <c r="D367" s="32"/>
      <c r="E367" s="13" t="s">
        <v>377</v>
      </c>
      <c r="F367" s="16">
        <v>1</v>
      </c>
      <c r="G367" s="17">
        <v>4.46</v>
      </c>
      <c r="H367" s="17">
        <v>0</v>
      </c>
      <c r="I367" s="17">
        <v>0</v>
      </c>
      <c r="J367" s="15">
        <f>OR(F367&lt;&gt;0,G367&lt;&gt;0,H367&lt;&gt;0,I367&lt;&gt;0)*(F367 + (F367 = 0))*(G367 + (G367 = 0))*(H367 + (H367 = 0))*(I367 + (I367 = 0))</f>
        <v>4.46</v>
      </c>
      <c r="K367" s="14"/>
      <c r="L367" s="14"/>
      <c r="M367" s="14"/>
    </row>
    <row r="368" spans="1:13" x14ac:dyDescent="0.2">
      <c r="A368" s="14"/>
      <c r="B368" s="14"/>
      <c r="C368" s="14"/>
      <c r="D368" s="32"/>
      <c r="E368" s="13" t="s">
        <v>380</v>
      </c>
      <c r="F368" s="16">
        <v>1</v>
      </c>
      <c r="G368" s="17">
        <v>10.35</v>
      </c>
      <c r="H368" s="17">
        <v>0</v>
      </c>
      <c r="I368" s="17">
        <v>0</v>
      </c>
      <c r="J368" s="15">
        <f>OR(F368&lt;&gt;0,G368&lt;&gt;0,H368&lt;&gt;0,I368&lt;&gt;0)*(F368 + (F368 = 0))*(G368 + (G368 = 0))*(H368 + (H368 = 0))*(I368 + (I368 = 0))</f>
        <v>10.35</v>
      </c>
      <c r="K368" s="14"/>
      <c r="L368" s="14"/>
      <c r="M368" s="14"/>
    </row>
    <row r="369" spans="1:14" x14ac:dyDescent="0.2">
      <c r="A369" s="14"/>
      <c r="B369" s="14"/>
      <c r="C369" s="14"/>
      <c r="D369" s="32"/>
      <c r="E369" s="14"/>
      <c r="F369" s="14"/>
      <c r="G369" s="14"/>
      <c r="H369" s="14"/>
      <c r="I369" s="14"/>
      <c r="J369" s="18" t="s">
        <v>381</v>
      </c>
      <c r="K369" s="19">
        <f>SUM(J364:J368)</f>
        <v>24.4</v>
      </c>
      <c r="L369" s="17">
        <v>527.65</v>
      </c>
      <c r="M369" s="19">
        <f>ROUND(K369*L369,2)</f>
        <v>12874.66</v>
      </c>
    </row>
    <row r="370" spans="1:14" ht="1" customHeight="1" x14ac:dyDescent="0.2">
      <c r="A370" s="20"/>
      <c r="B370" s="20"/>
      <c r="C370" s="20"/>
      <c r="D370" s="33"/>
      <c r="E370" s="20"/>
      <c r="F370" s="20"/>
      <c r="G370" s="20"/>
      <c r="H370" s="20"/>
      <c r="I370" s="20"/>
      <c r="J370" s="20"/>
      <c r="K370" s="20"/>
      <c r="L370" s="20"/>
      <c r="M370" s="20"/>
    </row>
    <row r="371" spans="1:14" x14ac:dyDescent="0.2">
      <c r="A371" s="14"/>
      <c r="B371" s="14"/>
      <c r="C371" s="14"/>
      <c r="D371" s="32"/>
      <c r="E371" s="14"/>
      <c r="F371" s="14"/>
      <c r="G371" s="14"/>
      <c r="H371" s="14"/>
      <c r="I371" s="14"/>
      <c r="J371" s="18" t="s">
        <v>382</v>
      </c>
      <c r="K371" s="17">
        <v>1</v>
      </c>
      <c r="L371" s="19">
        <f>M362</f>
        <v>12874.66</v>
      </c>
      <c r="M371" s="19">
        <f>ROUND(K371*L371,2)</f>
        <v>12874.66</v>
      </c>
    </row>
    <row r="372" spans="1:14" ht="1" customHeight="1" x14ac:dyDescent="0.2">
      <c r="A372" s="20"/>
      <c r="B372" s="20"/>
      <c r="C372" s="20"/>
      <c r="D372" s="33"/>
      <c r="E372" s="20"/>
      <c r="F372" s="20"/>
      <c r="G372" s="20"/>
      <c r="H372" s="20"/>
      <c r="I372" s="20"/>
      <c r="J372" s="20"/>
      <c r="K372" s="20"/>
      <c r="L372" s="20"/>
      <c r="M372" s="20"/>
    </row>
    <row r="373" spans="1:14" x14ac:dyDescent="0.2">
      <c r="A373" s="23" t="s">
        <v>383</v>
      </c>
      <c r="B373" s="23" t="s">
        <v>15</v>
      </c>
      <c r="C373" s="23" t="s">
        <v>16</v>
      </c>
      <c r="D373" s="34" t="s">
        <v>384</v>
      </c>
      <c r="E373" s="24"/>
      <c r="F373" s="24"/>
      <c r="G373" s="24"/>
      <c r="H373" s="24"/>
      <c r="I373" s="24"/>
      <c r="J373" s="24"/>
      <c r="K373" s="25">
        <f>K379</f>
        <v>1</v>
      </c>
      <c r="L373" s="25">
        <f>L379</f>
        <v>68711.990000000005</v>
      </c>
      <c r="M373" s="25">
        <f>M379</f>
        <v>68711.990000000005</v>
      </c>
    </row>
    <row r="374" spans="1:14" x14ac:dyDescent="0.2">
      <c r="A374" s="12" t="s">
        <v>385</v>
      </c>
      <c r="B374" s="13" t="s">
        <v>21</v>
      </c>
      <c r="C374" s="13" t="s">
        <v>166</v>
      </c>
      <c r="D374" s="21" t="s">
        <v>386</v>
      </c>
      <c r="E374" s="14"/>
      <c r="F374" s="14"/>
      <c r="G374" s="14"/>
      <c r="H374" s="14"/>
      <c r="I374" s="14"/>
      <c r="J374" s="14"/>
      <c r="K374" s="15">
        <f>K377</f>
        <v>1609.18</v>
      </c>
      <c r="L374" s="15">
        <f>L377</f>
        <v>42.7</v>
      </c>
      <c r="M374" s="15">
        <f>M377</f>
        <v>68711.990000000005</v>
      </c>
      <c r="N374" t="s">
        <v>1001</v>
      </c>
    </row>
    <row r="375" spans="1:14" ht="120" x14ac:dyDescent="0.2">
      <c r="A375" s="14"/>
      <c r="B375" s="14"/>
      <c r="C375" s="14"/>
      <c r="D375" s="21" t="s">
        <v>387</v>
      </c>
      <c r="E375" s="14"/>
      <c r="F375" s="14"/>
      <c r="G375" s="14"/>
      <c r="H375" s="14"/>
      <c r="I375" s="14"/>
      <c r="J375" s="14"/>
      <c r="K375" s="14"/>
      <c r="L375" s="14"/>
      <c r="M375" s="14"/>
    </row>
    <row r="376" spans="1:14" x14ac:dyDescent="0.2">
      <c r="A376" s="14"/>
      <c r="B376" s="14"/>
      <c r="C376" s="14"/>
      <c r="D376" s="32"/>
      <c r="E376" s="13" t="s">
        <v>388</v>
      </c>
      <c r="F376" s="16">
        <v>1</v>
      </c>
      <c r="G376" s="17">
        <v>1609.18</v>
      </c>
      <c r="H376" s="17">
        <v>0</v>
      </c>
      <c r="I376" s="17">
        <v>0</v>
      </c>
      <c r="J376" s="15">
        <f>OR(F376&lt;&gt;0,G376&lt;&gt;0,H376&lt;&gt;0,I376&lt;&gt;0)*(F376 + (F376 = 0))*(G376 + (G376 = 0))*(H376 + (H376 = 0))*(I376 + (I376 = 0))</f>
        <v>1609.18</v>
      </c>
      <c r="K376" s="14"/>
      <c r="L376" s="14"/>
      <c r="M376" s="14"/>
    </row>
    <row r="377" spans="1:14" x14ac:dyDescent="0.2">
      <c r="A377" s="14"/>
      <c r="B377" s="14"/>
      <c r="C377" s="14"/>
      <c r="D377" s="32"/>
      <c r="E377" s="14"/>
      <c r="F377" s="14"/>
      <c r="G377" s="14"/>
      <c r="H377" s="14"/>
      <c r="I377" s="14"/>
      <c r="J377" s="18" t="s">
        <v>389</v>
      </c>
      <c r="K377" s="19">
        <f>J376</f>
        <v>1609.18</v>
      </c>
      <c r="L377" s="17">
        <v>42.7</v>
      </c>
      <c r="M377" s="19">
        <f>ROUND(K377*L377,2)</f>
        <v>68711.990000000005</v>
      </c>
    </row>
    <row r="378" spans="1:14" ht="1" customHeight="1" x14ac:dyDescent="0.2">
      <c r="A378" s="20"/>
      <c r="B378" s="20"/>
      <c r="C378" s="20"/>
      <c r="D378" s="33"/>
      <c r="E378" s="20"/>
      <c r="F378" s="20"/>
      <c r="G378" s="20"/>
      <c r="H378" s="20"/>
      <c r="I378" s="20"/>
      <c r="J378" s="20"/>
      <c r="K378" s="20"/>
      <c r="L378" s="20"/>
      <c r="M378" s="20"/>
    </row>
    <row r="379" spans="1:14" x14ac:dyDescent="0.2">
      <c r="A379" s="14"/>
      <c r="B379" s="14"/>
      <c r="C379" s="14"/>
      <c r="D379" s="32"/>
      <c r="E379" s="14"/>
      <c r="F379" s="14"/>
      <c r="G379" s="14"/>
      <c r="H379" s="14"/>
      <c r="I379" s="14"/>
      <c r="J379" s="18" t="s">
        <v>390</v>
      </c>
      <c r="K379" s="17">
        <v>1</v>
      </c>
      <c r="L379" s="19">
        <f>M374</f>
        <v>68711.990000000005</v>
      </c>
      <c r="M379" s="19">
        <f>ROUND(K379*L379,2)</f>
        <v>68711.990000000005</v>
      </c>
    </row>
    <row r="380" spans="1:14" ht="1" customHeight="1" x14ac:dyDescent="0.2">
      <c r="A380" s="20"/>
      <c r="B380" s="20"/>
      <c r="C380" s="20"/>
      <c r="D380" s="33"/>
      <c r="E380" s="20"/>
      <c r="F380" s="20"/>
      <c r="G380" s="20"/>
      <c r="H380" s="20"/>
      <c r="I380" s="20"/>
      <c r="J380" s="20"/>
      <c r="K380" s="20"/>
      <c r="L380" s="20"/>
      <c r="M380" s="20"/>
    </row>
    <row r="381" spans="1:14" x14ac:dyDescent="0.2">
      <c r="A381" s="23" t="s">
        <v>391</v>
      </c>
      <c r="B381" s="23" t="s">
        <v>15</v>
      </c>
      <c r="C381" s="23" t="s">
        <v>16</v>
      </c>
      <c r="D381" s="34" t="s">
        <v>392</v>
      </c>
      <c r="E381" s="24"/>
      <c r="F381" s="24"/>
      <c r="G381" s="24"/>
      <c r="H381" s="24"/>
      <c r="I381" s="24"/>
      <c r="J381" s="24"/>
      <c r="K381" s="25">
        <f>K387</f>
        <v>1</v>
      </c>
      <c r="L381" s="25">
        <f>L387</f>
        <v>3642.11</v>
      </c>
      <c r="M381" s="25">
        <f>M387</f>
        <v>3642.11</v>
      </c>
    </row>
    <row r="382" spans="1:14" x14ac:dyDescent="0.2">
      <c r="A382" s="12" t="s">
        <v>393</v>
      </c>
      <c r="B382" s="13" t="s">
        <v>21</v>
      </c>
      <c r="C382" s="13" t="s">
        <v>166</v>
      </c>
      <c r="D382" s="21" t="s">
        <v>394</v>
      </c>
      <c r="E382" s="14"/>
      <c r="F382" s="14"/>
      <c r="G382" s="14"/>
      <c r="H382" s="14"/>
      <c r="I382" s="14"/>
      <c r="J382" s="14"/>
      <c r="K382" s="15">
        <f>K385</f>
        <v>188.32</v>
      </c>
      <c r="L382" s="15">
        <f>L385</f>
        <v>19.34</v>
      </c>
      <c r="M382" s="15">
        <f>M385</f>
        <v>3642.11</v>
      </c>
    </row>
    <row r="383" spans="1:14" ht="132" x14ac:dyDescent="0.2">
      <c r="A383" s="14"/>
      <c r="B383" s="14"/>
      <c r="C383" s="14"/>
      <c r="D383" s="21" t="s">
        <v>395</v>
      </c>
      <c r="E383" s="14"/>
      <c r="F383" s="14"/>
      <c r="G383" s="14"/>
      <c r="H383" s="14"/>
      <c r="I383" s="14"/>
      <c r="J383" s="14"/>
      <c r="K383" s="14"/>
      <c r="L383" s="14"/>
      <c r="M383" s="14"/>
    </row>
    <row r="384" spans="1:14" x14ac:dyDescent="0.2">
      <c r="A384" s="14"/>
      <c r="B384" s="14"/>
      <c r="C384" s="14"/>
      <c r="D384" s="32"/>
      <c r="E384" s="13" t="s">
        <v>302</v>
      </c>
      <c r="F384" s="16">
        <v>1</v>
      </c>
      <c r="G384" s="17">
        <v>188.32</v>
      </c>
      <c r="H384" s="17">
        <v>0</v>
      </c>
      <c r="I384" s="17">
        <v>0</v>
      </c>
      <c r="J384" s="15">
        <f>OR(F384&lt;&gt;0,G384&lt;&gt;0,H384&lt;&gt;0,I384&lt;&gt;0)*(F384 + (F384 = 0))*(G384 + (G384 = 0))*(H384 + (H384 = 0))*(I384 + (I384 = 0))</f>
        <v>188.32</v>
      </c>
      <c r="K384" s="14"/>
      <c r="L384" s="14"/>
      <c r="M384" s="14"/>
    </row>
    <row r="385" spans="1:13" x14ac:dyDescent="0.2">
      <c r="A385" s="14"/>
      <c r="B385" s="14"/>
      <c r="C385" s="14"/>
      <c r="D385" s="32"/>
      <c r="E385" s="14"/>
      <c r="F385" s="14"/>
      <c r="G385" s="14"/>
      <c r="H385" s="14"/>
      <c r="I385" s="14"/>
      <c r="J385" s="18" t="s">
        <v>396</v>
      </c>
      <c r="K385" s="19">
        <f>J384</f>
        <v>188.32</v>
      </c>
      <c r="L385" s="17">
        <v>19.34</v>
      </c>
      <c r="M385" s="19">
        <f>ROUND(K385*L385,2)</f>
        <v>3642.11</v>
      </c>
    </row>
    <row r="386" spans="1:13" ht="1" customHeight="1" x14ac:dyDescent="0.2">
      <c r="A386" s="20"/>
      <c r="B386" s="20"/>
      <c r="C386" s="20"/>
      <c r="D386" s="33"/>
      <c r="E386" s="20"/>
      <c r="F386" s="20"/>
      <c r="G386" s="20"/>
      <c r="H386" s="20"/>
      <c r="I386" s="20"/>
      <c r="J386" s="20"/>
      <c r="K386" s="20"/>
      <c r="L386" s="20"/>
      <c r="M386" s="20"/>
    </row>
    <row r="387" spans="1:13" x14ac:dyDescent="0.2">
      <c r="A387" s="14"/>
      <c r="B387" s="14"/>
      <c r="C387" s="14"/>
      <c r="D387" s="32"/>
      <c r="E387" s="14"/>
      <c r="F387" s="14"/>
      <c r="G387" s="14"/>
      <c r="H387" s="14"/>
      <c r="I387" s="14"/>
      <c r="J387" s="18" t="s">
        <v>397</v>
      </c>
      <c r="K387" s="17">
        <v>1</v>
      </c>
      <c r="L387" s="19">
        <f>M382</f>
        <v>3642.11</v>
      </c>
      <c r="M387" s="19">
        <f>ROUND(K387*L387,2)</f>
        <v>3642.11</v>
      </c>
    </row>
    <row r="388" spans="1:13" ht="1" customHeight="1" x14ac:dyDescent="0.2">
      <c r="A388" s="20"/>
      <c r="B388" s="20"/>
      <c r="C388" s="20"/>
      <c r="D388" s="33"/>
      <c r="E388" s="20"/>
      <c r="F388" s="20"/>
      <c r="G388" s="20"/>
      <c r="H388" s="20"/>
      <c r="I388" s="20"/>
      <c r="J388" s="20"/>
      <c r="K388" s="20"/>
      <c r="L388" s="20"/>
      <c r="M388" s="20"/>
    </row>
    <row r="389" spans="1:13" x14ac:dyDescent="0.2">
      <c r="A389" s="14"/>
      <c r="B389" s="14"/>
      <c r="C389" s="14"/>
      <c r="D389" s="32"/>
      <c r="E389" s="14"/>
      <c r="F389" s="14"/>
      <c r="G389" s="14"/>
      <c r="H389" s="14"/>
      <c r="I389" s="14"/>
      <c r="J389" s="18" t="s">
        <v>398</v>
      </c>
      <c r="K389" s="17">
        <v>1</v>
      </c>
      <c r="L389" s="19">
        <f>M290+M312+M344+M352+M361+M373+M381</f>
        <v>272254.03999999998</v>
      </c>
      <c r="M389" s="19">
        <f>ROUND(K389*L389,2)</f>
        <v>272254.03999999998</v>
      </c>
    </row>
    <row r="390" spans="1:13" ht="1" customHeight="1" x14ac:dyDescent="0.2">
      <c r="A390" s="20"/>
      <c r="B390" s="20"/>
      <c r="C390" s="20"/>
      <c r="D390" s="33"/>
      <c r="E390" s="20"/>
      <c r="F390" s="20"/>
      <c r="G390" s="20"/>
      <c r="H390" s="20"/>
      <c r="I390" s="20"/>
      <c r="J390" s="20"/>
      <c r="K390" s="20"/>
      <c r="L390" s="20"/>
      <c r="M390" s="20"/>
    </row>
    <row r="391" spans="1:13" x14ac:dyDescent="0.2">
      <c r="A391" s="14"/>
      <c r="B391" s="14"/>
      <c r="C391" s="14"/>
      <c r="D391" s="32"/>
      <c r="E391" s="14"/>
      <c r="F391" s="14"/>
      <c r="G391" s="14"/>
      <c r="H391" s="14"/>
      <c r="I391" s="14"/>
      <c r="J391" s="18" t="s">
        <v>399</v>
      </c>
      <c r="K391" s="22">
        <v>1</v>
      </c>
      <c r="L391" s="19">
        <f>M274+M289</f>
        <v>285928.46999999997</v>
      </c>
      <c r="M391" s="19">
        <f>ROUND(K391*L391,2)</f>
        <v>285928.46999999997</v>
      </c>
    </row>
    <row r="392" spans="1:13" ht="1" customHeight="1" x14ac:dyDescent="0.2">
      <c r="A392" s="20"/>
      <c r="B392" s="20"/>
      <c r="C392" s="20"/>
      <c r="D392" s="33"/>
      <c r="E392" s="20"/>
      <c r="F392" s="20"/>
      <c r="G392" s="20"/>
      <c r="H392" s="20"/>
      <c r="I392" s="20"/>
      <c r="J392" s="20"/>
      <c r="K392" s="20"/>
      <c r="L392" s="20"/>
      <c r="M392" s="20"/>
    </row>
    <row r="393" spans="1:13" x14ac:dyDescent="0.2">
      <c r="A393" s="5" t="s">
        <v>400</v>
      </c>
      <c r="B393" s="5" t="s">
        <v>15</v>
      </c>
      <c r="C393" s="5" t="s">
        <v>16</v>
      </c>
      <c r="D393" s="30" t="s">
        <v>401</v>
      </c>
      <c r="E393" s="6"/>
      <c r="F393" s="6"/>
      <c r="G393" s="6"/>
      <c r="H393" s="6"/>
      <c r="I393" s="6"/>
      <c r="J393" s="6"/>
      <c r="K393" s="7">
        <f>K523</f>
        <v>1</v>
      </c>
      <c r="L393" s="8">
        <f>L523</f>
        <v>299460.76</v>
      </c>
      <c r="M393" s="8">
        <f>M523</f>
        <v>299460.76</v>
      </c>
    </row>
    <row r="394" spans="1:13" x14ac:dyDescent="0.2">
      <c r="A394" s="9" t="s">
        <v>402</v>
      </c>
      <c r="B394" s="9" t="s">
        <v>15</v>
      </c>
      <c r="C394" s="9" t="s">
        <v>16</v>
      </c>
      <c r="D394" s="31" t="s">
        <v>403</v>
      </c>
      <c r="E394" s="10"/>
      <c r="F394" s="10"/>
      <c r="G394" s="10"/>
      <c r="H394" s="10"/>
      <c r="I394" s="10"/>
      <c r="J394" s="10"/>
      <c r="K394" s="11">
        <f>K402</f>
        <v>1</v>
      </c>
      <c r="L394" s="11">
        <f>L402</f>
        <v>822.57</v>
      </c>
      <c r="M394" s="11">
        <f>M402</f>
        <v>822.57</v>
      </c>
    </row>
    <row r="395" spans="1:13" x14ac:dyDescent="0.2">
      <c r="A395" s="12" t="s">
        <v>404</v>
      </c>
      <c r="B395" s="13" t="s">
        <v>21</v>
      </c>
      <c r="C395" s="13" t="s">
        <v>166</v>
      </c>
      <c r="D395" s="21" t="s">
        <v>405</v>
      </c>
      <c r="E395" s="14"/>
      <c r="F395" s="14"/>
      <c r="G395" s="14"/>
      <c r="H395" s="14"/>
      <c r="I395" s="14"/>
      <c r="J395" s="14"/>
      <c r="K395" s="15">
        <f>K400</f>
        <v>17.55</v>
      </c>
      <c r="L395" s="15">
        <f>L400</f>
        <v>46.87</v>
      </c>
      <c r="M395" s="15">
        <f>M400</f>
        <v>822.57</v>
      </c>
    </row>
    <row r="396" spans="1:13" ht="48" x14ac:dyDescent="0.2">
      <c r="A396" s="14"/>
      <c r="B396" s="14"/>
      <c r="C396" s="14"/>
      <c r="D396" s="21" t="s">
        <v>406</v>
      </c>
      <c r="E396" s="14"/>
      <c r="F396" s="14"/>
      <c r="G396" s="14"/>
      <c r="H396" s="14"/>
      <c r="I396" s="14"/>
      <c r="J396" s="14"/>
      <c r="K396" s="14"/>
      <c r="L396" s="14"/>
      <c r="M396" s="14"/>
    </row>
    <row r="397" spans="1:13" x14ac:dyDescent="0.2">
      <c r="A397" s="14"/>
      <c r="B397" s="14"/>
      <c r="C397" s="14"/>
      <c r="D397" s="32"/>
      <c r="E397" s="13" t="s">
        <v>353</v>
      </c>
      <c r="F397" s="16">
        <v>1</v>
      </c>
      <c r="G397" s="17">
        <v>3.5</v>
      </c>
      <c r="H397" s="17">
        <v>0</v>
      </c>
      <c r="I397" s="17">
        <v>2.8</v>
      </c>
      <c r="J397" s="15">
        <f>OR(F397&lt;&gt;0,G397&lt;&gt;0,H397&lt;&gt;0,I397&lt;&gt;0)*(F397 + (F397 = 0))*(G397 + (G397 = 0))*(H397 + (H397 = 0))*(I397 + (I397 = 0))</f>
        <v>9.8000000000000007</v>
      </c>
      <c r="K397" s="14"/>
      <c r="L397" s="14"/>
      <c r="M397" s="14"/>
    </row>
    <row r="398" spans="1:13" x14ac:dyDescent="0.2">
      <c r="A398" s="14"/>
      <c r="B398" s="14"/>
      <c r="C398" s="14"/>
      <c r="D398" s="32"/>
      <c r="E398" s="13" t="s">
        <v>407</v>
      </c>
      <c r="F398" s="16">
        <v>1</v>
      </c>
      <c r="G398" s="17">
        <v>5</v>
      </c>
      <c r="H398" s="17">
        <v>0</v>
      </c>
      <c r="I398" s="17">
        <v>0.6</v>
      </c>
      <c r="J398" s="15">
        <f>OR(F398&lt;&gt;0,G398&lt;&gt;0,H398&lt;&gt;0,I398&lt;&gt;0)*(F398 + (F398 = 0))*(G398 + (G398 = 0))*(H398 + (H398 = 0))*(I398 + (I398 = 0))</f>
        <v>3</v>
      </c>
      <c r="K398" s="14"/>
      <c r="L398" s="14"/>
      <c r="M398" s="14"/>
    </row>
    <row r="399" spans="1:13" x14ac:dyDescent="0.2">
      <c r="A399" s="14"/>
      <c r="B399" s="14"/>
      <c r="C399" s="14"/>
      <c r="D399" s="32"/>
      <c r="E399" s="13" t="s">
        <v>408</v>
      </c>
      <c r="F399" s="16">
        <v>19</v>
      </c>
      <c r="G399" s="17">
        <v>0.5</v>
      </c>
      <c r="H399" s="17">
        <v>0</v>
      </c>
      <c r="I399" s="17">
        <v>0.5</v>
      </c>
      <c r="J399" s="15">
        <f>OR(F399&lt;&gt;0,G399&lt;&gt;0,H399&lt;&gt;0,I399&lt;&gt;0)*(F399 + (F399 = 0))*(G399 + (G399 = 0))*(H399 + (H399 = 0))*(I399 + (I399 = 0))</f>
        <v>4.75</v>
      </c>
      <c r="K399" s="14"/>
      <c r="L399" s="14"/>
      <c r="M399" s="14"/>
    </row>
    <row r="400" spans="1:13" x14ac:dyDescent="0.2">
      <c r="A400" s="14"/>
      <c r="B400" s="14"/>
      <c r="C400" s="14"/>
      <c r="D400" s="32"/>
      <c r="E400" s="14"/>
      <c r="F400" s="14"/>
      <c r="G400" s="14"/>
      <c r="H400" s="14"/>
      <c r="I400" s="14"/>
      <c r="J400" s="18" t="s">
        <v>409</v>
      </c>
      <c r="K400" s="19">
        <f>SUM(J397:J399)</f>
        <v>17.55</v>
      </c>
      <c r="L400" s="17">
        <v>46.87</v>
      </c>
      <c r="M400" s="19">
        <f>ROUND(K400*L400,2)</f>
        <v>822.57</v>
      </c>
    </row>
    <row r="401" spans="1:13" ht="1" customHeight="1" x14ac:dyDescent="0.2">
      <c r="A401" s="20"/>
      <c r="B401" s="20"/>
      <c r="C401" s="20"/>
      <c r="D401" s="33"/>
      <c r="E401" s="20"/>
      <c r="F401" s="20"/>
      <c r="G401" s="20"/>
      <c r="H401" s="20"/>
      <c r="I401" s="20"/>
      <c r="J401" s="20"/>
      <c r="K401" s="20"/>
      <c r="L401" s="20"/>
      <c r="M401" s="20"/>
    </row>
    <row r="402" spans="1:13" x14ac:dyDescent="0.2">
      <c r="A402" s="14"/>
      <c r="B402" s="14"/>
      <c r="C402" s="14"/>
      <c r="D402" s="32"/>
      <c r="E402" s="14"/>
      <c r="F402" s="14"/>
      <c r="G402" s="14"/>
      <c r="H402" s="14"/>
      <c r="I402" s="14"/>
      <c r="J402" s="18" t="s">
        <v>410</v>
      </c>
      <c r="K402" s="17">
        <v>1</v>
      </c>
      <c r="L402" s="19">
        <f>M395</f>
        <v>822.57</v>
      </c>
      <c r="M402" s="19">
        <f>ROUND(K402*L402,2)</f>
        <v>822.57</v>
      </c>
    </row>
    <row r="403" spans="1:13" ht="1" customHeight="1" x14ac:dyDescent="0.2">
      <c r="A403" s="20"/>
      <c r="B403" s="20"/>
      <c r="C403" s="20"/>
      <c r="D403" s="33"/>
      <c r="E403" s="20"/>
      <c r="F403" s="20"/>
      <c r="G403" s="20"/>
      <c r="H403" s="20"/>
      <c r="I403" s="20"/>
      <c r="J403" s="20"/>
      <c r="K403" s="20"/>
      <c r="L403" s="20"/>
      <c r="M403" s="20"/>
    </row>
    <row r="404" spans="1:13" x14ac:dyDescent="0.2">
      <c r="A404" s="9" t="s">
        <v>411</v>
      </c>
      <c r="B404" s="9" t="s">
        <v>15</v>
      </c>
      <c r="C404" s="9" t="s">
        <v>16</v>
      </c>
      <c r="D404" s="31" t="s">
        <v>412</v>
      </c>
      <c r="E404" s="10"/>
      <c r="F404" s="10"/>
      <c r="G404" s="10"/>
      <c r="H404" s="10"/>
      <c r="I404" s="10"/>
      <c r="J404" s="10"/>
      <c r="K404" s="11">
        <f>K473</f>
        <v>1</v>
      </c>
      <c r="L404" s="11">
        <f>L473</f>
        <v>190612.89</v>
      </c>
      <c r="M404" s="11">
        <f>M473</f>
        <v>190612.89</v>
      </c>
    </row>
    <row r="405" spans="1:13" x14ac:dyDescent="0.2">
      <c r="A405" s="23" t="s">
        <v>413</v>
      </c>
      <c r="B405" s="23" t="s">
        <v>15</v>
      </c>
      <c r="C405" s="23" t="s">
        <v>16</v>
      </c>
      <c r="D405" s="34" t="s">
        <v>414</v>
      </c>
      <c r="E405" s="24"/>
      <c r="F405" s="24"/>
      <c r="G405" s="24"/>
      <c r="H405" s="24"/>
      <c r="I405" s="24"/>
      <c r="J405" s="24"/>
      <c r="K405" s="25">
        <f>K435</f>
        <v>1</v>
      </c>
      <c r="L405" s="25">
        <f>L435</f>
        <v>163564.12</v>
      </c>
      <c r="M405" s="25">
        <f>M435</f>
        <v>163564.12</v>
      </c>
    </row>
    <row r="406" spans="1:13" x14ac:dyDescent="0.2">
      <c r="A406" s="26" t="s">
        <v>415</v>
      </c>
      <c r="B406" s="26" t="s">
        <v>15</v>
      </c>
      <c r="C406" s="26" t="s">
        <v>16</v>
      </c>
      <c r="D406" s="35" t="s">
        <v>416</v>
      </c>
      <c r="E406" s="27"/>
      <c r="F406" s="27"/>
      <c r="G406" s="27"/>
      <c r="H406" s="27"/>
      <c r="I406" s="27"/>
      <c r="J406" s="27"/>
      <c r="K406" s="28">
        <f>K423</f>
        <v>1</v>
      </c>
      <c r="L406" s="28">
        <f>L423</f>
        <v>153944.82999999999</v>
      </c>
      <c r="M406" s="28">
        <f>M423</f>
        <v>153944.82999999999</v>
      </c>
    </row>
    <row r="407" spans="1:13" x14ac:dyDescent="0.2">
      <c r="A407" s="12" t="s">
        <v>417</v>
      </c>
      <c r="B407" s="13" t="s">
        <v>21</v>
      </c>
      <c r="C407" s="13" t="s">
        <v>166</v>
      </c>
      <c r="D407" s="21" t="s">
        <v>418</v>
      </c>
      <c r="E407" s="14"/>
      <c r="F407" s="14"/>
      <c r="G407" s="14"/>
      <c r="H407" s="14"/>
      <c r="I407" s="14"/>
      <c r="J407" s="14"/>
      <c r="K407" s="15">
        <f>K414</f>
        <v>3230.93</v>
      </c>
      <c r="L407" s="15">
        <f>L414</f>
        <v>38.31</v>
      </c>
      <c r="M407" s="15">
        <f>M414</f>
        <v>123776.93</v>
      </c>
    </row>
    <row r="408" spans="1:13" ht="144" x14ac:dyDescent="0.2">
      <c r="A408" s="14"/>
      <c r="B408" s="14"/>
      <c r="C408" s="14"/>
      <c r="D408" s="21" t="s">
        <v>419</v>
      </c>
      <c r="E408" s="14"/>
      <c r="F408" s="14"/>
      <c r="G408" s="14"/>
      <c r="H408" s="14"/>
      <c r="I408" s="14"/>
      <c r="J408" s="14"/>
      <c r="K408" s="14"/>
      <c r="L408" s="14"/>
      <c r="M408" s="14"/>
    </row>
    <row r="409" spans="1:13" x14ac:dyDescent="0.2">
      <c r="A409" s="14"/>
      <c r="B409" s="14"/>
      <c r="C409" s="14"/>
      <c r="D409" s="32"/>
      <c r="E409" s="13" t="s">
        <v>237</v>
      </c>
      <c r="F409" s="16">
        <v>1</v>
      </c>
      <c r="G409" s="17">
        <v>67.45</v>
      </c>
      <c r="H409" s="17">
        <v>0</v>
      </c>
      <c r="I409" s="17">
        <v>2.5</v>
      </c>
      <c r="J409" s="15">
        <f>OR(F409&lt;&gt;0,G409&lt;&gt;0,H409&lt;&gt;0,I409&lt;&gt;0)*(F409 + (F409 = 0))*(G409 + (G409 = 0))*(H409 + (H409 = 0))*(I409 + (I409 = 0))</f>
        <v>168.63</v>
      </c>
      <c r="K409" s="14"/>
      <c r="L409" s="14"/>
      <c r="M409" s="14"/>
    </row>
    <row r="410" spans="1:13" x14ac:dyDescent="0.2">
      <c r="A410" s="14"/>
      <c r="B410" s="14"/>
      <c r="C410" s="14"/>
      <c r="D410" s="32"/>
      <c r="E410" s="13" t="s">
        <v>420</v>
      </c>
      <c r="F410" s="16">
        <v>1</v>
      </c>
      <c r="G410" s="17">
        <v>83.09</v>
      </c>
      <c r="H410" s="17">
        <v>0</v>
      </c>
      <c r="I410" s="17">
        <v>2.8</v>
      </c>
      <c r="J410" s="15">
        <f>OR(F410&lt;&gt;0,G410&lt;&gt;0,H410&lt;&gt;0,I410&lt;&gt;0)*(F410 + (F410 = 0))*(G410 + (G410 = 0))*(H410 + (H410 = 0))*(I410 + (I410 = 0))</f>
        <v>232.65</v>
      </c>
      <c r="K410" s="14"/>
      <c r="L410" s="14"/>
      <c r="M410" s="14"/>
    </row>
    <row r="411" spans="1:13" x14ac:dyDescent="0.2">
      <c r="A411" s="14"/>
      <c r="B411" s="14"/>
      <c r="C411" s="14"/>
      <c r="D411" s="32"/>
      <c r="E411" s="13" t="s">
        <v>421</v>
      </c>
      <c r="F411" s="16">
        <v>1</v>
      </c>
      <c r="G411" s="17">
        <v>6.6</v>
      </c>
      <c r="H411" s="17">
        <v>0</v>
      </c>
      <c r="I411" s="17">
        <v>5.52</v>
      </c>
      <c r="J411" s="15">
        <f>OR(F411&lt;&gt;0,G411&lt;&gt;0,H411&lt;&gt;0,I411&lt;&gt;0)*(F411 + (F411 = 0))*(G411 + (G411 = 0))*(H411 + (H411 = 0))*(I411 + (I411 = 0))</f>
        <v>36.43</v>
      </c>
      <c r="K411" s="14"/>
      <c r="L411" s="14"/>
      <c r="M411" s="14"/>
    </row>
    <row r="412" spans="1:13" x14ac:dyDescent="0.2">
      <c r="A412" s="14"/>
      <c r="B412" s="14"/>
      <c r="C412" s="14"/>
      <c r="D412" s="32"/>
      <c r="E412" s="13" t="s">
        <v>420</v>
      </c>
      <c r="F412" s="16">
        <v>1</v>
      </c>
      <c r="G412" s="17">
        <v>498.79</v>
      </c>
      <c r="H412" s="17">
        <v>0</v>
      </c>
      <c r="I412" s="17">
        <v>2.8</v>
      </c>
      <c r="J412" s="15">
        <f>OR(F412&lt;&gt;0,G412&lt;&gt;0,H412&lt;&gt;0,I412&lt;&gt;0)*(F412 + (F412 = 0))*(G412 + (G412 = 0))*(H412 + (H412 = 0))*(I412 + (I412 = 0))</f>
        <v>1396.61</v>
      </c>
      <c r="K412" s="14"/>
      <c r="L412" s="14"/>
      <c r="M412" s="14"/>
    </row>
    <row r="413" spans="1:13" x14ac:dyDescent="0.2">
      <c r="A413" s="14"/>
      <c r="B413" s="14"/>
      <c r="C413" s="14"/>
      <c r="D413" s="32"/>
      <c r="E413" s="13" t="s">
        <v>420</v>
      </c>
      <c r="F413" s="16">
        <v>1</v>
      </c>
      <c r="G413" s="17">
        <v>498.79</v>
      </c>
      <c r="H413" s="17">
        <v>0</v>
      </c>
      <c r="I413" s="17">
        <v>2.8</v>
      </c>
      <c r="J413" s="15">
        <f>OR(F413&lt;&gt;0,G413&lt;&gt;0,H413&lt;&gt;0,I413&lt;&gt;0)*(F413 + (F413 = 0))*(G413 + (G413 = 0))*(H413 + (H413 = 0))*(I413 + (I413 = 0))</f>
        <v>1396.61</v>
      </c>
      <c r="K413" s="14"/>
      <c r="L413" s="14"/>
      <c r="M413" s="14"/>
    </row>
    <row r="414" spans="1:13" x14ac:dyDescent="0.2">
      <c r="A414" s="14"/>
      <c r="B414" s="14"/>
      <c r="C414" s="14"/>
      <c r="D414" s="32"/>
      <c r="E414" s="14"/>
      <c r="F414" s="14"/>
      <c r="G414" s="14"/>
      <c r="H414" s="14"/>
      <c r="I414" s="14"/>
      <c r="J414" s="18" t="s">
        <v>422</v>
      </c>
      <c r="K414" s="19">
        <f>SUM(J409:J413)</f>
        <v>3230.93</v>
      </c>
      <c r="L414" s="17">
        <v>38.31</v>
      </c>
      <c r="M414" s="19">
        <f>ROUND(K414*L414,2)</f>
        <v>123776.93</v>
      </c>
    </row>
    <row r="415" spans="1:13" ht="1" customHeight="1" x14ac:dyDescent="0.2">
      <c r="A415" s="20"/>
      <c r="B415" s="20"/>
      <c r="C415" s="20"/>
      <c r="D415" s="33"/>
      <c r="E415" s="20"/>
      <c r="F415" s="20"/>
      <c r="G415" s="20"/>
      <c r="H415" s="20"/>
      <c r="I415" s="20"/>
      <c r="J415" s="20"/>
      <c r="K415" s="20"/>
      <c r="L415" s="20"/>
      <c r="M415" s="20"/>
    </row>
    <row r="416" spans="1:13" x14ac:dyDescent="0.2">
      <c r="A416" s="12" t="s">
        <v>423</v>
      </c>
      <c r="B416" s="13" t="s">
        <v>21</v>
      </c>
      <c r="C416" s="13" t="s">
        <v>166</v>
      </c>
      <c r="D416" s="21" t="s">
        <v>424</v>
      </c>
      <c r="E416" s="14"/>
      <c r="F416" s="14"/>
      <c r="G416" s="14"/>
      <c r="H416" s="14"/>
      <c r="I416" s="14"/>
      <c r="J416" s="14"/>
      <c r="K416" s="15">
        <f>K421</f>
        <v>683.15</v>
      </c>
      <c r="L416" s="15">
        <f>L421</f>
        <v>44.16</v>
      </c>
      <c r="M416" s="15">
        <f>M421</f>
        <v>30167.9</v>
      </c>
    </row>
    <row r="417" spans="1:13" ht="156" x14ac:dyDescent="0.2">
      <c r="A417" s="14"/>
      <c r="B417" s="14"/>
      <c r="C417" s="14"/>
      <c r="D417" s="21" t="s">
        <v>425</v>
      </c>
      <c r="E417" s="14"/>
      <c r="F417" s="14"/>
      <c r="G417" s="14"/>
      <c r="H417" s="14"/>
      <c r="I417" s="14"/>
      <c r="J417" s="14"/>
      <c r="K417" s="14"/>
      <c r="L417" s="14"/>
      <c r="M417" s="14"/>
    </row>
    <row r="418" spans="1:13" x14ac:dyDescent="0.2">
      <c r="A418" s="14"/>
      <c r="B418" s="14"/>
      <c r="C418" s="14"/>
      <c r="D418" s="32"/>
      <c r="E418" s="13" t="s">
        <v>421</v>
      </c>
      <c r="F418" s="16">
        <v>1</v>
      </c>
      <c r="G418" s="17">
        <v>13.6</v>
      </c>
      <c r="H418" s="17">
        <v>0</v>
      </c>
      <c r="I418" s="17">
        <v>5.52</v>
      </c>
      <c r="J418" s="15">
        <f>OR(F418&lt;&gt;0,G418&lt;&gt;0,H418&lt;&gt;0,I418&lt;&gt;0)*(F418 + (F418 = 0))*(G418 + (G418 = 0))*(H418 + (H418 = 0))*(I418 + (I418 = 0))</f>
        <v>75.069999999999993</v>
      </c>
      <c r="K418" s="14"/>
      <c r="L418" s="14"/>
      <c r="M418" s="14"/>
    </row>
    <row r="419" spans="1:13" x14ac:dyDescent="0.2">
      <c r="A419" s="14"/>
      <c r="B419" s="14"/>
      <c r="C419" s="14"/>
      <c r="D419" s="32"/>
      <c r="E419" s="13" t="s">
        <v>426</v>
      </c>
      <c r="F419" s="16">
        <v>1</v>
      </c>
      <c r="G419" s="17">
        <v>37</v>
      </c>
      <c r="H419" s="17">
        <v>0</v>
      </c>
      <c r="I419" s="17">
        <v>5.5</v>
      </c>
      <c r="J419" s="15">
        <f>OR(F419&lt;&gt;0,G419&lt;&gt;0,H419&lt;&gt;0,I419&lt;&gt;0)*(F419 + (F419 = 0))*(G419 + (G419 = 0))*(H419 + (H419 = 0))*(I419 + (I419 = 0))</f>
        <v>203.5</v>
      </c>
      <c r="K419" s="14"/>
      <c r="L419" s="14"/>
      <c r="M419" s="14"/>
    </row>
    <row r="420" spans="1:13" x14ac:dyDescent="0.2">
      <c r="A420" s="14"/>
      <c r="B420" s="14"/>
      <c r="C420" s="14"/>
      <c r="D420" s="32"/>
      <c r="E420" s="13" t="s">
        <v>427</v>
      </c>
      <c r="F420" s="16">
        <v>2</v>
      </c>
      <c r="G420" s="17">
        <v>30.65</v>
      </c>
      <c r="H420" s="17">
        <v>0</v>
      </c>
      <c r="I420" s="17">
        <v>6.6</v>
      </c>
      <c r="J420" s="15">
        <f>OR(F420&lt;&gt;0,G420&lt;&gt;0,H420&lt;&gt;0,I420&lt;&gt;0)*(F420 + (F420 = 0))*(G420 + (G420 = 0))*(H420 + (H420 = 0))*(I420 + (I420 = 0))</f>
        <v>404.58</v>
      </c>
      <c r="K420" s="14"/>
      <c r="L420" s="14"/>
      <c r="M420" s="14"/>
    </row>
    <row r="421" spans="1:13" x14ac:dyDescent="0.2">
      <c r="A421" s="14"/>
      <c r="B421" s="14"/>
      <c r="C421" s="14"/>
      <c r="D421" s="32"/>
      <c r="E421" s="14"/>
      <c r="F421" s="14"/>
      <c r="G421" s="14"/>
      <c r="H421" s="14"/>
      <c r="I421" s="14"/>
      <c r="J421" s="18" t="s">
        <v>428</v>
      </c>
      <c r="K421" s="19">
        <f>SUM(J418:J420)</f>
        <v>683.15</v>
      </c>
      <c r="L421" s="17">
        <v>44.16</v>
      </c>
      <c r="M421" s="19">
        <f>ROUND(K421*L421,2)</f>
        <v>30167.9</v>
      </c>
    </row>
    <row r="422" spans="1:13" ht="1" customHeight="1" x14ac:dyDescent="0.2">
      <c r="A422" s="20"/>
      <c r="B422" s="20"/>
      <c r="C422" s="20"/>
      <c r="D422" s="33"/>
      <c r="E422" s="20"/>
      <c r="F422" s="20"/>
      <c r="G422" s="20"/>
      <c r="H422" s="20"/>
      <c r="I422" s="20"/>
      <c r="J422" s="20"/>
      <c r="K422" s="20"/>
      <c r="L422" s="20"/>
      <c r="M422" s="20"/>
    </row>
    <row r="423" spans="1:13" x14ac:dyDescent="0.2">
      <c r="A423" s="14"/>
      <c r="B423" s="14"/>
      <c r="C423" s="14"/>
      <c r="D423" s="32"/>
      <c r="E423" s="14"/>
      <c r="F423" s="14"/>
      <c r="G423" s="14"/>
      <c r="H423" s="14"/>
      <c r="I423" s="14"/>
      <c r="J423" s="18" t="s">
        <v>429</v>
      </c>
      <c r="K423" s="17">
        <v>1</v>
      </c>
      <c r="L423" s="19">
        <f>M407+M416</f>
        <v>153944.82999999999</v>
      </c>
      <c r="M423" s="19">
        <f>ROUND(K423*L423,2)</f>
        <v>153944.82999999999</v>
      </c>
    </row>
    <row r="424" spans="1:13" ht="1" customHeight="1" x14ac:dyDescent="0.2">
      <c r="A424" s="20"/>
      <c r="B424" s="20"/>
      <c r="C424" s="20"/>
      <c r="D424" s="33"/>
      <c r="E424" s="20"/>
      <c r="F424" s="20"/>
      <c r="G424" s="20"/>
      <c r="H424" s="20"/>
      <c r="I424" s="20"/>
      <c r="J424" s="20"/>
      <c r="K424" s="20"/>
      <c r="L424" s="20"/>
      <c r="M424" s="20"/>
    </row>
    <row r="425" spans="1:13" x14ac:dyDescent="0.2">
      <c r="A425" s="26" t="s">
        <v>430</v>
      </c>
      <c r="B425" s="26" t="s">
        <v>15</v>
      </c>
      <c r="C425" s="26" t="s">
        <v>16</v>
      </c>
      <c r="D425" s="35" t="s">
        <v>431</v>
      </c>
      <c r="E425" s="27"/>
      <c r="F425" s="27"/>
      <c r="G425" s="27"/>
      <c r="H425" s="27"/>
      <c r="I425" s="27"/>
      <c r="J425" s="27"/>
      <c r="K425" s="28">
        <f>K433</f>
        <v>1</v>
      </c>
      <c r="L425" s="28">
        <f>L433</f>
        <v>9619.2900000000009</v>
      </c>
      <c r="M425" s="28">
        <f>M433</f>
        <v>9619.2900000000009</v>
      </c>
    </row>
    <row r="426" spans="1:13" x14ac:dyDescent="0.2">
      <c r="A426" s="12" t="s">
        <v>432</v>
      </c>
      <c r="B426" s="13" t="s">
        <v>21</v>
      </c>
      <c r="C426" s="13" t="s">
        <v>166</v>
      </c>
      <c r="D426" s="21" t="s">
        <v>433</v>
      </c>
      <c r="E426" s="14"/>
      <c r="F426" s="14"/>
      <c r="G426" s="14"/>
      <c r="H426" s="14"/>
      <c r="I426" s="14"/>
      <c r="J426" s="14"/>
      <c r="K426" s="15">
        <f>K431</f>
        <v>230.9</v>
      </c>
      <c r="L426" s="15">
        <f>L431</f>
        <v>41.66</v>
      </c>
      <c r="M426" s="15">
        <f>M431</f>
        <v>9619.2900000000009</v>
      </c>
    </row>
    <row r="427" spans="1:13" ht="156" x14ac:dyDescent="0.2">
      <c r="A427" s="14"/>
      <c r="B427" s="14"/>
      <c r="C427" s="14"/>
      <c r="D427" s="21" t="s">
        <v>434</v>
      </c>
      <c r="E427" s="14"/>
      <c r="F427" s="14"/>
      <c r="G427" s="14"/>
      <c r="H427" s="14"/>
      <c r="I427" s="14"/>
      <c r="J427" s="14"/>
      <c r="K427" s="14"/>
      <c r="L427" s="14"/>
      <c r="M427" s="14"/>
    </row>
    <row r="428" spans="1:13" x14ac:dyDescent="0.2">
      <c r="A428" s="14"/>
      <c r="B428" s="14"/>
      <c r="C428" s="14"/>
      <c r="D428" s="32"/>
      <c r="E428" s="13" t="s">
        <v>302</v>
      </c>
      <c r="F428" s="16">
        <v>1</v>
      </c>
      <c r="G428" s="17">
        <v>42</v>
      </c>
      <c r="H428" s="17">
        <v>0</v>
      </c>
      <c r="I428" s="17">
        <v>2.6</v>
      </c>
      <c r="J428" s="15">
        <f>OR(F428&lt;&gt;0,G428&lt;&gt;0,H428&lt;&gt;0,I428&lt;&gt;0)*(F428 + (F428 = 0))*(G428 + (G428 = 0))*(H428 + (H428 = 0))*(I428 + (I428 = 0))</f>
        <v>109.2</v>
      </c>
      <c r="K428" s="14"/>
      <c r="L428" s="14"/>
      <c r="M428" s="14"/>
    </row>
    <row r="429" spans="1:13" x14ac:dyDescent="0.2">
      <c r="A429" s="14"/>
      <c r="B429" s="14"/>
      <c r="C429" s="14"/>
      <c r="D429" s="32"/>
      <c r="E429" s="13" t="s">
        <v>302</v>
      </c>
      <c r="F429" s="16">
        <v>1</v>
      </c>
      <c r="G429" s="17">
        <v>42</v>
      </c>
      <c r="H429" s="17">
        <v>0</v>
      </c>
      <c r="I429" s="17">
        <v>2.6</v>
      </c>
      <c r="J429" s="15">
        <f>OR(F429&lt;&gt;0,G429&lt;&gt;0,H429&lt;&gt;0,I429&lt;&gt;0)*(F429 + (F429 = 0))*(G429 + (G429 = 0))*(H429 + (H429 = 0))*(I429 + (I429 = 0))</f>
        <v>109.2</v>
      </c>
      <c r="K429" s="14"/>
      <c r="L429" s="14"/>
      <c r="M429" s="14"/>
    </row>
    <row r="430" spans="1:13" x14ac:dyDescent="0.2">
      <c r="A430" s="14"/>
      <c r="B430" s="14"/>
      <c r="C430" s="14"/>
      <c r="D430" s="32"/>
      <c r="E430" s="13" t="s">
        <v>435</v>
      </c>
      <c r="F430" s="16">
        <v>1</v>
      </c>
      <c r="G430" s="17">
        <v>5</v>
      </c>
      <c r="H430" s="17">
        <v>0</v>
      </c>
      <c r="I430" s="17">
        <v>2.5</v>
      </c>
      <c r="J430" s="15">
        <f>OR(F430&lt;&gt;0,G430&lt;&gt;0,H430&lt;&gt;0,I430&lt;&gt;0)*(F430 + (F430 = 0))*(G430 + (G430 = 0))*(H430 + (H430 = 0))*(I430 + (I430 = 0))</f>
        <v>12.5</v>
      </c>
      <c r="K430" s="14"/>
      <c r="L430" s="14"/>
      <c r="M430" s="14"/>
    </row>
    <row r="431" spans="1:13" x14ac:dyDescent="0.2">
      <c r="A431" s="14"/>
      <c r="B431" s="14"/>
      <c r="C431" s="14"/>
      <c r="D431" s="32"/>
      <c r="E431" s="14"/>
      <c r="F431" s="14"/>
      <c r="G431" s="14"/>
      <c r="H431" s="14"/>
      <c r="I431" s="14"/>
      <c r="J431" s="18" t="s">
        <v>436</v>
      </c>
      <c r="K431" s="19">
        <f>SUM(J428:J430)</f>
        <v>230.9</v>
      </c>
      <c r="L431" s="17">
        <v>41.66</v>
      </c>
      <c r="M431" s="19">
        <f>ROUND(K431*L431,2)</f>
        <v>9619.2900000000009</v>
      </c>
    </row>
    <row r="432" spans="1:13" ht="1" customHeight="1" x14ac:dyDescent="0.2">
      <c r="A432" s="20"/>
      <c r="B432" s="20"/>
      <c r="C432" s="20"/>
      <c r="D432" s="33"/>
      <c r="E432" s="20"/>
      <c r="F432" s="20"/>
      <c r="G432" s="20"/>
      <c r="H432" s="20"/>
      <c r="I432" s="20"/>
      <c r="J432" s="20"/>
      <c r="K432" s="20"/>
      <c r="L432" s="20"/>
      <c r="M432" s="20"/>
    </row>
    <row r="433" spans="1:13" x14ac:dyDescent="0.2">
      <c r="A433" s="14"/>
      <c r="B433" s="14"/>
      <c r="C433" s="14"/>
      <c r="D433" s="32"/>
      <c r="E433" s="14"/>
      <c r="F433" s="14"/>
      <c r="G433" s="14"/>
      <c r="H433" s="14"/>
      <c r="I433" s="14"/>
      <c r="J433" s="18" t="s">
        <v>437</v>
      </c>
      <c r="K433" s="17">
        <v>1</v>
      </c>
      <c r="L433" s="19">
        <f>M426</f>
        <v>9619.2900000000009</v>
      </c>
      <c r="M433" s="19">
        <f>ROUND(K433*L433,2)</f>
        <v>9619.2900000000009</v>
      </c>
    </row>
    <row r="434" spans="1:13" ht="1" customHeight="1" x14ac:dyDescent="0.2">
      <c r="A434" s="20"/>
      <c r="B434" s="20"/>
      <c r="C434" s="20"/>
      <c r="D434" s="33"/>
      <c r="E434" s="20"/>
      <c r="F434" s="20"/>
      <c r="G434" s="20"/>
      <c r="H434" s="20"/>
      <c r="I434" s="20"/>
      <c r="J434" s="20"/>
      <c r="K434" s="20"/>
      <c r="L434" s="20"/>
      <c r="M434" s="20"/>
    </row>
    <row r="435" spans="1:13" x14ac:dyDescent="0.2">
      <c r="A435" s="14"/>
      <c r="B435" s="14"/>
      <c r="C435" s="14"/>
      <c r="D435" s="32"/>
      <c r="E435" s="14"/>
      <c r="F435" s="14"/>
      <c r="G435" s="14"/>
      <c r="H435" s="14"/>
      <c r="I435" s="14"/>
      <c r="J435" s="18" t="s">
        <v>438</v>
      </c>
      <c r="K435" s="17">
        <v>1</v>
      </c>
      <c r="L435" s="19">
        <f>M406+M425</f>
        <v>163564.12</v>
      </c>
      <c r="M435" s="19">
        <f>ROUND(K435*L435,2)</f>
        <v>163564.12</v>
      </c>
    </row>
    <row r="436" spans="1:13" ht="1" customHeight="1" x14ac:dyDescent="0.2">
      <c r="A436" s="20"/>
      <c r="B436" s="20"/>
      <c r="C436" s="20"/>
      <c r="D436" s="33"/>
      <c r="E436" s="20"/>
      <c r="F436" s="20"/>
      <c r="G436" s="20"/>
      <c r="H436" s="20"/>
      <c r="I436" s="20"/>
      <c r="J436" s="20"/>
      <c r="K436" s="20"/>
      <c r="L436" s="20"/>
      <c r="M436" s="20"/>
    </row>
    <row r="437" spans="1:13" x14ac:dyDescent="0.2">
      <c r="A437" s="23" t="s">
        <v>439</v>
      </c>
      <c r="B437" s="23" t="s">
        <v>15</v>
      </c>
      <c r="C437" s="23" t="s">
        <v>16</v>
      </c>
      <c r="D437" s="34" t="s">
        <v>440</v>
      </c>
      <c r="E437" s="24"/>
      <c r="F437" s="24"/>
      <c r="G437" s="24"/>
      <c r="H437" s="24"/>
      <c r="I437" s="24"/>
      <c r="J437" s="24"/>
      <c r="K437" s="25">
        <f>K471</f>
        <v>1</v>
      </c>
      <c r="L437" s="25">
        <f>L471</f>
        <v>27048.77</v>
      </c>
      <c r="M437" s="25">
        <f>M471</f>
        <v>27048.77</v>
      </c>
    </row>
    <row r="438" spans="1:13" x14ac:dyDescent="0.2">
      <c r="A438" s="26" t="s">
        <v>441</v>
      </c>
      <c r="B438" s="26" t="s">
        <v>15</v>
      </c>
      <c r="C438" s="26" t="s">
        <v>16</v>
      </c>
      <c r="D438" s="35" t="s">
        <v>442</v>
      </c>
      <c r="E438" s="27"/>
      <c r="F438" s="27"/>
      <c r="G438" s="27"/>
      <c r="H438" s="27"/>
      <c r="I438" s="27"/>
      <c r="J438" s="27"/>
      <c r="K438" s="28">
        <f>K451</f>
        <v>1</v>
      </c>
      <c r="L438" s="28">
        <f>L451</f>
        <v>8924.52</v>
      </c>
      <c r="M438" s="28">
        <f>M451</f>
        <v>8924.52</v>
      </c>
    </row>
    <row r="439" spans="1:13" x14ac:dyDescent="0.2">
      <c r="A439" s="12" t="s">
        <v>443</v>
      </c>
      <c r="B439" s="13" t="s">
        <v>21</v>
      </c>
      <c r="C439" s="13" t="s">
        <v>166</v>
      </c>
      <c r="D439" s="21" t="s">
        <v>444</v>
      </c>
      <c r="E439" s="14"/>
      <c r="F439" s="14"/>
      <c r="G439" s="14"/>
      <c r="H439" s="14"/>
      <c r="I439" s="14"/>
      <c r="J439" s="14"/>
      <c r="K439" s="15">
        <f>K443</f>
        <v>28.25</v>
      </c>
      <c r="L439" s="15">
        <f>L443</f>
        <v>45.63</v>
      </c>
      <c r="M439" s="15">
        <f>M443</f>
        <v>1289.05</v>
      </c>
    </row>
    <row r="440" spans="1:13" ht="96" x14ac:dyDescent="0.2">
      <c r="A440" s="14"/>
      <c r="B440" s="14"/>
      <c r="C440" s="14"/>
      <c r="D440" s="21" t="s">
        <v>445</v>
      </c>
      <c r="E440" s="14"/>
      <c r="F440" s="14"/>
      <c r="G440" s="14"/>
      <c r="H440" s="14"/>
      <c r="I440" s="14"/>
      <c r="J440" s="14"/>
      <c r="K440" s="14"/>
      <c r="L440" s="14"/>
      <c r="M440" s="14"/>
    </row>
    <row r="441" spans="1:13" x14ac:dyDescent="0.2">
      <c r="A441" s="14"/>
      <c r="B441" s="14"/>
      <c r="C441" s="14"/>
      <c r="D441" s="32"/>
      <c r="E441" s="13" t="s">
        <v>237</v>
      </c>
      <c r="F441" s="16">
        <v>1</v>
      </c>
      <c r="G441" s="17">
        <v>5</v>
      </c>
      <c r="H441" s="17">
        <v>0</v>
      </c>
      <c r="I441" s="17">
        <v>2.5</v>
      </c>
      <c r="J441" s="15">
        <f>OR(F441&lt;&gt;0,G441&lt;&gt;0,H441&lt;&gt;0,I441&lt;&gt;0)*(F441 + (F441 = 0))*(G441 + (G441 = 0))*(H441 + (H441 = 0))*(I441 + (I441 = 0))</f>
        <v>12.5</v>
      </c>
      <c r="K441" s="14"/>
      <c r="L441" s="14"/>
      <c r="M441" s="14"/>
    </row>
    <row r="442" spans="1:13" x14ac:dyDescent="0.2">
      <c r="A442" s="14"/>
      <c r="B442" s="14"/>
      <c r="C442" s="14"/>
      <c r="D442" s="32"/>
      <c r="E442" s="13" t="s">
        <v>16</v>
      </c>
      <c r="F442" s="16">
        <v>1</v>
      </c>
      <c r="G442" s="17">
        <v>6.3</v>
      </c>
      <c r="H442" s="17">
        <v>0</v>
      </c>
      <c r="I442" s="17">
        <v>2.5</v>
      </c>
      <c r="J442" s="15">
        <f>OR(F442&lt;&gt;0,G442&lt;&gt;0,H442&lt;&gt;0,I442&lt;&gt;0)*(F442 + (F442 = 0))*(G442 + (G442 = 0))*(H442 + (H442 = 0))*(I442 + (I442 = 0))</f>
        <v>15.75</v>
      </c>
      <c r="K442" s="14"/>
      <c r="L442" s="14"/>
      <c r="M442" s="14"/>
    </row>
    <row r="443" spans="1:13" x14ac:dyDescent="0.2">
      <c r="A443" s="14"/>
      <c r="B443" s="14"/>
      <c r="C443" s="14"/>
      <c r="D443" s="32"/>
      <c r="E443" s="14"/>
      <c r="F443" s="14"/>
      <c r="G443" s="14"/>
      <c r="H443" s="14"/>
      <c r="I443" s="14"/>
      <c r="J443" s="18" t="s">
        <v>446</v>
      </c>
      <c r="K443" s="19">
        <f>SUM(J441:J442)</f>
        <v>28.25</v>
      </c>
      <c r="L443" s="17">
        <v>45.63</v>
      </c>
      <c r="M443" s="19">
        <f>ROUND(K443*L443,2)</f>
        <v>1289.05</v>
      </c>
    </row>
    <row r="444" spans="1:13" ht="1" customHeight="1" x14ac:dyDescent="0.2">
      <c r="A444" s="20"/>
      <c r="B444" s="20"/>
      <c r="C444" s="20"/>
      <c r="D444" s="33"/>
      <c r="E444" s="20"/>
      <c r="F444" s="20"/>
      <c r="G444" s="20"/>
      <c r="H444" s="20"/>
      <c r="I444" s="20"/>
      <c r="J444" s="20"/>
      <c r="K444" s="20"/>
      <c r="L444" s="20"/>
      <c r="M444" s="20"/>
    </row>
    <row r="445" spans="1:13" x14ac:dyDescent="0.2">
      <c r="A445" s="12" t="s">
        <v>447</v>
      </c>
      <c r="B445" s="13" t="s">
        <v>21</v>
      </c>
      <c r="C445" s="13" t="s">
        <v>166</v>
      </c>
      <c r="D445" s="21" t="s">
        <v>448</v>
      </c>
      <c r="E445" s="14"/>
      <c r="F445" s="14"/>
      <c r="G445" s="14"/>
      <c r="H445" s="14"/>
      <c r="I445" s="14"/>
      <c r="J445" s="14"/>
      <c r="K445" s="15">
        <f>K449</f>
        <v>161.94</v>
      </c>
      <c r="L445" s="15">
        <f>L449</f>
        <v>47.15</v>
      </c>
      <c r="M445" s="15">
        <f>M449</f>
        <v>7635.47</v>
      </c>
    </row>
    <row r="446" spans="1:13" ht="96" x14ac:dyDescent="0.2">
      <c r="A446" s="14"/>
      <c r="B446" s="14"/>
      <c r="C446" s="14"/>
      <c r="D446" s="21" t="s">
        <v>449</v>
      </c>
      <c r="E446" s="14"/>
      <c r="F446" s="14"/>
      <c r="G446" s="14"/>
      <c r="H446" s="14"/>
      <c r="I446" s="14"/>
      <c r="J446" s="14"/>
      <c r="K446" s="14"/>
      <c r="L446" s="14"/>
      <c r="M446" s="14"/>
    </row>
    <row r="447" spans="1:13" x14ac:dyDescent="0.2">
      <c r="A447" s="14"/>
      <c r="B447" s="14"/>
      <c r="C447" s="14"/>
      <c r="D447" s="32"/>
      <c r="E447" s="13" t="s">
        <v>450</v>
      </c>
      <c r="F447" s="16">
        <v>1</v>
      </c>
      <c r="G447" s="17">
        <v>8.52</v>
      </c>
      <c r="H447" s="17">
        <v>0</v>
      </c>
      <c r="I447" s="17">
        <v>4.3</v>
      </c>
      <c r="J447" s="15">
        <f>OR(F447&lt;&gt;0,G447&lt;&gt;0,H447&lt;&gt;0,I447&lt;&gt;0)*(F447 + (F447 = 0))*(G447 + (G447 = 0))*(H447 + (H447 = 0))*(I447 + (I447 = 0))</f>
        <v>36.64</v>
      </c>
      <c r="K447" s="14"/>
      <c r="L447" s="14"/>
      <c r="M447" s="14"/>
    </row>
    <row r="448" spans="1:13" x14ac:dyDescent="0.2">
      <c r="A448" s="14"/>
      <c r="B448" s="14"/>
      <c r="C448" s="14"/>
      <c r="D448" s="32"/>
      <c r="E448" s="13" t="s">
        <v>451</v>
      </c>
      <c r="F448" s="16">
        <v>1</v>
      </c>
      <c r="G448" s="17">
        <v>45.4</v>
      </c>
      <c r="H448" s="17">
        <v>0</v>
      </c>
      <c r="I448" s="17">
        <v>2.76</v>
      </c>
      <c r="J448" s="15">
        <f>OR(F448&lt;&gt;0,G448&lt;&gt;0,H448&lt;&gt;0,I448&lt;&gt;0)*(F448 + (F448 = 0))*(G448 + (G448 = 0))*(H448 + (H448 = 0))*(I448 + (I448 = 0))</f>
        <v>125.3</v>
      </c>
      <c r="K448" s="14"/>
      <c r="L448" s="14"/>
      <c r="M448" s="14"/>
    </row>
    <row r="449" spans="1:13" x14ac:dyDescent="0.2">
      <c r="A449" s="14"/>
      <c r="B449" s="14"/>
      <c r="C449" s="14"/>
      <c r="D449" s="32"/>
      <c r="E449" s="14"/>
      <c r="F449" s="14"/>
      <c r="G449" s="14"/>
      <c r="H449" s="14"/>
      <c r="I449" s="14"/>
      <c r="J449" s="18" t="s">
        <v>452</v>
      </c>
      <c r="K449" s="19">
        <f>SUM(J447:J448)</f>
        <v>161.94</v>
      </c>
      <c r="L449" s="17">
        <v>47.15</v>
      </c>
      <c r="M449" s="19">
        <f>ROUND(K449*L449,2)</f>
        <v>7635.47</v>
      </c>
    </row>
    <row r="450" spans="1:13" ht="1" customHeight="1" x14ac:dyDescent="0.2">
      <c r="A450" s="20"/>
      <c r="B450" s="20"/>
      <c r="C450" s="20"/>
      <c r="D450" s="33"/>
      <c r="E450" s="20"/>
      <c r="F450" s="20"/>
      <c r="G450" s="20"/>
      <c r="H450" s="20"/>
      <c r="I450" s="20"/>
      <c r="J450" s="20"/>
      <c r="K450" s="20"/>
      <c r="L450" s="20"/>
      <c r="M450" s="20"/>
    </row>
    <row r="451" spans="1:13" x14ac:dyDescent="0.2">
      <c r="A451" s="14"/>
      <c r="B451" s="14"/>
      <c r="C451" s="14"/>
      <c r="D451" s="32"/>
      <c r="E451" s="14"/>
      <c r="F451" s="14"/>
      <c r="G451" s="14"/>
      <c r="H451" s="14"/>
      <c r="I451" s="14"/>
      <c r="J451" s="18" t="s">
        <v>453</v>
      </c>
      <c r="K451" s="17">
        <v>1</v>
      </c>
      <c r="L451" s="19">
        <f>M439+M445</f>
        <v>8924.52</v>
      </c>
      <c r="M451" s="19">
        <f>ROUND(K451*L451,2)</f>
        <v>8924.52</v>
      </c>
    </row>
    <row r="452" spans="1:13" ht="1" customHeight="1" x14ac:dyDescent="0.2">
      <c r="A452" s="20"/>
      <c r="B452" s="20"/>
      <c r="C452" s="20"/>
      <c r="D452" s="33"/>
      <c r="E452" s="20"/>
      <c r="F452" s="20"/>
      <c r="G452" s="20"/>
      <c r="H452" s="20"/>
      <c r="I452" s="20"/>
      <c r="J452" s="20"/>
      <c r="K452" s="20"/>
      <c r="L452" s="20"/>
      <c r="M452" s="20"/>
    </row>
    <row r="453" spans="1:13" x14ac:dyDescent="0.2">
      <c r="A453" s="26" t="s">
        <v>454</v>
      </c>
      <c r="B453" s="26" t="s">
        <v>15</v>
      </c>
      <c r="C453" s="26" t="s">
        <v>16</v>
      </c>
      <c r="D453" s="35" t="s">
        <v>455</v>
      </c>
      <c r="E453" s="27"/>
      <c r="F453" s="27"/>
      <c r="G453" s="27"/>
      <c r="H453" s="27"/>
      <c r="I453" s="27"/>
      <c r="J453" s="27"/>
      <c r="K453" s="28">
        <f>K469</f>
        <v>1</v>
      </c>
      <c r="L453" s="28">
        <f>L469</f>
        <v>18124.25</v>
      </c>
      <c r="M453" s="28">
        <f>M469</f>
        <v>18124.25</v>
      </c>
    </row>
    <row r="454" spans="1:13" x14ac:dyDescent="0.2">
      <c r="A454" s="12" t="s">
        <v>456</v>
      </c>
      <c r="B454" s="13" t="s">
        <v>21</v>
      </c>
      <c r="C454" s="13" t="s">
        <v>166</v>
      </c>
      <c r="D454" s="21" t="s">
        <v>457</v>
      </c>
      <c r="E454" s="14"/>
      <c r="F454" s="14"/>
      <c r="G454" s="14"/>
      <c r="H454" s="14"/>
      <c r="I454" s="14"/>
      <c r="J454" s="14"/>
      <c r="K454" s="15">
        <f>K462</f>
        <v>332.03</v>
      </c>
      <c r="L454" s="15">
        <f>L462</f>
        <v>52.31</v>
      </c>
      <c r="M454" s="15">
        <f>M462</f>
        <v>17368.490000000002</v>
      </c>
    </row>
    <row r="455" spans="1:13" ht="108" x14ac:dyDescent="0.2">
      <c r="A455" s="14"/>
      <c r="B455" s="14"/>
      <c r="C455" s="14"/>
      <c r="D455" s="21" t="s">
        <v>458</v>
      </c>
      <c r="E455" s="14"/>
      <c r="F455" s="14"/>
      <c r="G455" s="14"/>
      <c r="H455" s="14"/>
      <c r="I455" s="14"/>
      <c r="J455" s="14"/>
      <c r="K455" s="14"/>
      <c r="L455" s="14"/>
      <c r="M455" s="14"/>
    </row>
    <row r="456" spans="1:13" x14ac:dyDescent="0.2">
      <c r="A456" s="14"/>
      <c r="B456" s="14"/>
      <c r="C456" s="14"/>
      <c r="D456" s="32"/>
      <c r="E456" s="13" t="s">
        <v>459</v>
      </c>
      <c r="F456" s="16">
        <v>16</v>
      </c>
      <c r="G456" s="17">
        <v>1.4</v>
      </c>
      <c r="H456" s="17">
        <v>0</v>
      </c>
      <c r="I456" s="17">
        <v>2.6</v>
      </c>
      <c r="J456" s="15">
        <f t="shared" ref="J456:J461" si="1">OR(F456&lt;&gt;0,G456&lt;&gt;0,H456&lt;&gt;0,I456&lt;&gt;0)*(F456 + (F456 = 0))*(G456 + (G456 = 0))*(H456 + (H456 = 0))*(I456 + (I456 = 0))</f>
        <v>58.24</v>
      </c>
      <c r="K456" s="14"/>
      <c r="L456" s="14"/>
      <c r="M456" s="14"/>
    </row>
    <row r="457" spans="1:13" x14ac:dyDescent="0.2">
      <c r="A457" s="14"/>
      <c r="B457" s="14"/>
      <c r="C457" s="14"/>
      <c r="D457" s="32"/>
      <c r="E457" s="13" t="s">
        <v>460</v>
      </c>
      <c r="F457" s="16">
        <v>1</v>
      </c>
      <c r="G457" s="17">
        <v>34</v>
      </c>
      <c r="H457" s="17">
        <v>0</v>
      </c>
      <c r="I457" s="17">
        <v>2.6</v>
      </c>
      <c r="J457" s="15">
        <f t="shared" si="1"/>
        <v>88.4</v>
      </c>
      <c r="K457" s="14"/>
      <c r="L457" s="14"/>
      <c r="M457" s="14"/>
    </row>
    <row r="458" spans="1:13" x14ac:dyDescent="0.2">
      <c r="A458" s="14"/>
      <c r="B458" s="14"/>
      <c r="C458" s="14"/>
      <c r="D458" s="32"/>
      <c r="E458" s="13" t="s">
        <v>459</v>
      </c>
      <c r="F458" s="16">
        <v>16</v>
      </c>
      <c r="G458" s="17">
        <v>1.4</v>
      </c>
      <c r="H458" s="17">
        <v>0</v>
      </c>
      <c r="I458" s="17">
        <v>2.6</v>
      </c>
      <c r="J458" s="15">
        <f t="shared" si="1"/>
        <v>58.24</v>
      </c>
      <c r="K458" s="14"/>
      <c r="L458" s="14"/>
      <c r="M458" s="14"/>
    </row>
    <row r="459" spans="1:13" x14ac:dyDescent="0.2">
      <c r="A459" s="14"/>
      <c r="B459" s="14"/>
      <c r="C459" s="14"/>
      <c r="D459" s="32"/>
      <c r="E459" s="13" t="s">
        <v>460</v>
      </c>
      <c r="F459" s="16">
        <v>1</v>
      </c>
      <c r="G459" s="17">
        <v>34</v>
      </c>
      <c r="H459" s="17">
        <v>0</v>
      </c>
      <c r="I459" s="17">
        <v>2.6</v>
      </c>
      <c r="J459" s="15">
        <f t="shared" si="1"/>
        <v>88.4</v>
      </c>
      <c r="K459" s="14"/>
      <c r="L459" s="14"/>
      <c r="M459" s="14"/>
    </row>
    <row r="460" spans="1:13" x14ac:dyDescent="0.2">
      <c r="A460" s="14"/>
      <c r="B460" s="14"/>
      <c r="C460" s="14"/>
      <c r="D460" s="32"/>
      <c r="E460" s="13" t="s">
        <v>461</v>
      </c>
      <c r="F460" s="16">
        <v>1</v>
      </c>
      <c r="G460" s="17">
        <v>10.5</v>
      </c>
      <c r="H460" s="17">
        <v>0</v>
      </c>
      <c r="I460" s="17">
        <v>2.5</v>
      </c>
      <c r="J460" s="15">
        <f t="shared" si="1"/>
        <v>26.25</v>
      </c>
      <c r="K460" s="14"/>
      <c r="L460" s="14"/>
      <c r="M460" s="14"/>
    </row>
    <row r="461" spans="1:13" x14ac:dyDescent="0.2">
      <c r="A461" s="14"/>
      <c r="B461" s="14"/>
      <c r="C461" s="14"/>
      <c r="D461" s="32"/>
      <c r="E461" s="13" t="s">
        <v>461</v>
      </c>
      <c r="F461" s="16">
        <v>0</v>
      </c>
      <c r="G461" s="17">
        <v>5</v>
      </c>
      <c r="H461" s="17">
        <v>0</v>
      </c>
      <c r="I461" s="17">
        <v>2.5</v>
      </c>
      <c r="J461" s="15">
        <f t="shared" si="1"/>
        <v>12.5</v>
      </c>
      <c r="K461" s="14"/>
      <c r="L461" s="14"/>
      <c r="M461" s="14"/>
    </row>
    <row r="462" spans="1:13" x14ac:dyDescent="0.2">
      <c r="A462" s="14"/>
      <c r="B462" s="14"/>
      <c r="C462" s="14"/>
      <c r="D462" s="32"/>
      <c r="E462" s="14"/>
      <c r="F462" s="14"/>
      <c r="G462" s="14"/>
      <c r="H462" s="14"/>
      <c r="I462" s="14"/>
      <c r="J462" s="18" t="s">
        <v>462</v>
      </c>
      <c r="K462" s="19">
        <f>SUM(J456:J461)</f>
        <v>332.03</v>
      </c>
      <c r="L462" s="17">
        <v>52.31</v>
      </c>
      <c r="M462" s="19">
        <f>ROUND(K462*L462,2)</f>
        <v>17368.490000000002</v>
      </c>
    </row>
    <row r="463" spans="1:13" ht="1" customHeight="1" x14ac:dyDescent="0.2">
      <c r="A463" s="20"/>
      <c r="B463" s="20"/>
      <c r="C463" s="20"/>
      <c r="D463" s="33"/>
      <c r="E463" s="20"/>
      <c r="F463" s="20"/>
      <c r="G463" s="20"/>
      <c r="H463" s="20"/>
      <c r="I463" s="20"/>
      <c r="J463" s="20"/>
      <c r="K463" s="20"/>
      <c r="L463" s="20"/>
      <c r="M463" s="20"/>
    </row>
    <row r="464" spans="1:13" x14ac:dyDescent="0.2">
      <c r="A464" s="12" t="s">
        <v>463</v>
      </c>
      <c r="B464" s="13" t="s">
        <v>21</v>
      </c>
      <c r="C464" s="13" t="s">
        <v>166</v>
      </c>
      <c r="D464" s="21" t="s">
        <v>464</v>
      </c>
      <c r="E464" s="14"/>
      <c r="F464" s="14"/>
      <c r="G464" s="14"/>
      <c r="H464" s="14"/>
      <c r="I464" s="14"/>
      <c r="J464" s="14"/>
      <c r="K464" s="15">
        <f>K467</f>
        <v>9.4</v>
      </c>
      <c r="L464" s="15">
        <f>L467</f>
        <v>80.400000000000006</v>
      </c>
      <c r="M464" s="15">
        <f>M467</f>
        <v>755.76</v>
      </c>
    </row>
    <row r="465" spans="1:14" ht="108" x14ac:dyDescent="0.2">
      <c r="A465" s="14"/>
      <c r="B465" s="14"/>
      <c r="C465" s="14"/>
      <c r="D465" s="21" t="s">
        <v>465</v>
      </c>
      <c r="E465" s="14"/>
      <c r="F465" s="14"/>
      <c r="G465" s="14"/>
      <c r="H465" s="14"/>
      <c r="I465" s="14"/>
      <c r="J465" s="14"/>
      <c r="K465" s="14"/>
      <c r="L465" s="14"/>
      <c r="M465" s="14"/>
    </row>
    <row r="466" spans="1:14" x14ac:dyDescent="0.2">
      <c r="A466" s="14"/>
      <c r="B466" s="14"/>
      <c r="C466" s="14"/>
      <c r="D466" s="32"/>
      <c r="E466" s="13" t="s">
        <v>466</v>
      </c>
      <c r="F466" s="16">
        <v>1</v>
      </c>
      <c r="G466" s="17">
        <v>3.76</v>
      </c>
      <c r="H466" s="17">
        <v>0</v>
      </c>
      <c r="I466" s="17">
        <v>2.5</v>
      </c>
      <c r="J466" s="15">
        <f>OR(F466&lt;&gt;0,G466&lt;&gt;0,H466&lt;&gt;0,I466&lt;&gt;0)*(F466 + (F466 = 0))*(G466 + (G466 = 0))*(H466 + (H466 = 0))*(I466 + (I466 = 0))</f>
        <v>9.4</v>
      </c>
      <c r="K466" s="14"/>
      <c r="L466" s="14"/>
      <c r="M466" s="14"/>
    </row>
    <row r="467" spans="1:14" x14ac:dyDescent="0.2">
      <c r="A467" s="14"/>
      <c r="B467" s="14"/>
      <c r="C467" s="14"/>
      <c r="D467" s="32"/>
      <c r="E467" s="14"/>
      <c r="F467" s="14"/>
      <c r="G467" s="14"/>
      <c r="H467" s="14"/>
      <c r="I467" s="14"/>
      <c r="J467" s="18" t="s">
        <v>467</v>
      </c>
      <c r="K467" s="19">
        <f>J466</f>
        <v>9.4</v>
      </c>
      <c r="L467" s="17">
        <v>80.400000000000006</v>
      </c>
      <c r="M467" s="19">
        <f>ROUND(K467*L467,2)</f>
        <v>755.76</v>
      </c>
    </row>
    <row r="468" spans="1:14" ht="1" customHeight="1" x14ac:dyDescent="0.2">
      <c r="A468" s="20"/>
      <c r="B468" s="20"/>
      <c r="C468" s="20"/>
      <c r="D468" s="33"/>
      <c r="E468" s="20"/>
      <c r="F468" s="20"/>
      <c r="G468" s="20"/>
      <c r="H468" s="20"/>
      <c r="I468" s="20"/>
      <c r="J468" s="20"/>
      <c r="K468" s="20"/>
      <c r="L468" s="20"/>
      <c r="M468" s="20"/>
    </row>
    <row r="469" spans="1:14" x14ac:dyDescent="0.2">
      <c r="A469" s="14"/>
      <c r="B469" s="14"/>
      <c r="C469" s="14"/>
      <c r="D469" s="32"/>
      <c r="E469" s="14"/>
      <c r="F469" s="14"/>
      <c r="G469" s="14"/>
      <c r="H469" s="14"/>
      <c r="I469" s="14"/>
      <c r="J469" s="18" t="s">
        <v>468</v>
      </c>
      <c r="K469" s="17">
        <v>1</v>
      </c>
      <c r="L469" s="19">
        <f>M454+M464</f>
        <v>18124.25</v>
      </c>
      <c r="M469" s="19">
        <f>ROUND(K469*L469,2)</f>
        <v>18124.25</v>
      </c>
    </row>
    <row r="470" spans="1:14" ht="1" customHeight="1" x14ac:dyDescent="0.2">
      <c r="A470" s="20"/>
      <c r="B470" s="20"/>
      <c r="C470" s="20"/>
      <c r="D470" s="33"/>
      <c r="E470" s="20"/>
      <c r="F470" s="20"/>
      <c r="G470" s="20"/>
      <c r="H470" s="20"/>
      <c r="I470" s="20"/>
      <c r="J470" s="20"/>
      <c r="K470" s="20"/>
      <c r="L470" s="20"/>
      <c r="M470" s="20"/>
    </row>
    <row r="471" spans="1:14" x14ac:dyDescent="0.2">
      <c r="A471" s="14"/>
      <c r="B471" s="14"/>
      <c r="C471" s="14"/>
      <c r="D471" s="32"/>
      <c r="E471" s="14"/>
      <c r="F471" s="14"/>
      <c r="G471" s="14"/>
      <c r="H471" s="14"/>
      <c r="I471" s="14"/>
      <c r="J471" s="18" t="s">
        <v>469</v>
      </c>
      <c r="K471" s="17">
        <v>1</v>
      </c>
      <c r="L471" s="19">
        <f>M438+M453</f>
        <v>27048.77</v>
      </c>
      <c r="M471" s="19">
        <f>ROUND(K471*L471,2)</f>
        <v>27048.77</v>
      </c>
    </row>
    <row r="472" spans="1:14" ht="1" customHeight="1" x14ac:dyDescent="0.2">
      <c r="A472" s="20"/>
      <c r="B472" s="20"/>
      <c r="C472" s="20"/>
      <c r="D472" s="33"/>
      <c r="E472" s="20"/>
      <c r="F472" s="20"/>
      <c r="G472" s="20"/>
      <c r="H472" s="20"/>
      <c r="I472" s="20"/>
      <c r="J472" s="20"/>
      <c r="K472" s="20"/>
      <c r="L472" s="20"/>
      <c r="M472" s="20"/>
    </row>
    <row r="473" spans="1:14" x14ac:dyDescent="0.2">
      <c r="A473" s="14"/>
      <c r="B473" s="14"/>
      <c r="C473" s="14"/>
      <c r="D473" s="32"/>
      <c r="E473" s="14"/>
      <c r="F473" s="14"/>
      <c r="G473" s="14"/>
      <c r="H473" s="14"/>
      <c r="I473" s="14"/>
      <c r="J473" s="18" t="s">
        <v>470</v>
      </c>
      <c r="K473" s="17">
        <v>1</v>
      </c>
      <c r="L473" s="19">
        <f>M405+M437</f>
        <v>190612.89</v>
      </c>
      <c r="M473" s="19">
        <f>ROUND(K473*L473,2)</f>
        <v>190612.89</v>
      </c>
    </row>
    <row r="474" spans="1:14" ht="1" customHeight="1" x14ac:dyDescent="0.2">
      <c r="A474" s="20"/>
      <c r="B474" s="20"/>
      <c r="C474" s="20"/>
      <c r="D474" s="33"/>
      <c r="E474" s="20"/>
      <c r="F474" s="20"/>
      <c r="G474" s="20"/>
      <c r="H474" s="20"/>
      <c r="I474" s="20"/>
      <c r="J474" s="20"/>
      <c r="K474" s="20"/>
      <c r="L474" s="20"/>
      <c r="M474" s="20"/>
    </row>
    <row r="475" spans="1:14" x14ac:dyDescent="0.2">
      <c r="A475" s="9" t="s">
        <v>471</v>
      </c>
      <c r="B475" s="9" t="s">
        <v>15</v>
      </c>
      <c r="C475" s="9" t="s">
        <v>16</v>
      </c>
      <c r="D475" s="31" t="s">
        <v>472</v>
      </c>
      <c r="E475" s="10"/>
      <c r="F475" s="10"/>
      <c r="G475" s="10"/>
      <c r="H475" s="10"/>
      <c r="I475" s="10"/>
      <c r="J475" s="10"/>
      <c r="K475" s="11">
        <f>K496</f>
        <v>1</v>
      </c>
      <c r="L475" s="11">
        <f>L496</f>
        <v>36232.160000000003</v>
      </c>
      <c r="M475" s="11">
        <f>M496</f>
        <v>36232.160000000003</v>
      </c>
    </row>
    <row r="476" spans="1:14" x14ac:dyDescent="0.2">
      <c r="A476" s="12" t="s">
        <v>473</v>
      </c>
      <c r="B476" s="13" t="s">
        <v>21</v>
      </c>
      <c r="C476" s="13" t="s">
        <v>166</v>
      </c>
      <c r="D476" s="21" t="s">
        <v>474</v>
      </c>
      <c r="E476" s="14"/>
      <c r="F476" s="14"/>
      <c r="G476" s="14"/>
      <c r="H476" s="14"/>
      <c r="I476" s="14"/>
      <c r="J476" s="14"/>
      <c r="K476" s="15">
        <f>K486</f>
        <v>363.47</v>
      </c>
      <c r="L476" s="15">
        <f>L486</f>
        <v>48.62</v>
      </c>
      <c r="M476" s="15">
        <f>M486</f>
        <v>17671.91</v>
      </c>
      <c r="N476" t="s">
        <v>1005</v>
      </c>
    </row>
    <row r="477" spans="1:14" ht="36" x14ac:dyDescent="0.2">
      <c r="A477" s="14"/>
      <c r="B477" s="14"/>
      <c r="C477" s="14"/>
      <c r="D477" s="21" t="s">
        <v>475</v>
      </c>
      <c r="E477" s="14"/>
      <c r="F477" s="14"/>
      <c r="G477" s="14"/>
      <c r="H477" s="14"/>
      <c r="I477" s="14"/>
      <c r="J477" s="14"/>
      <c r="K477" s="14"/>
      <c r="L477" s="14"/>
      <c r="M477" s="14"/>
    </row>
    <row r="478" spans="1:14" x14ac:dyDescent="0.2">
      <c r="A478" s="14"/>
      <c r="B478" s="14"/>
      <c r="C478" s="14"/>
      <c r="D478" s="32"/>
      <c r="E478" s="13" t="s">
        <v>476</v>
      </c>
      <c r="F478" s="16">
        <v>1</v>
      </c>
      <c r="G478" s="17">
        <v>28.1</v>
      </c>
      <c r="H478" s="17">
        <v>0</v>
      </c>
      <c r="I478" s="17">
        <v>2.6</v>
      </c>
      <c r="J478" s="15">
        <f t="shared" ref="J478:J485" si="2">OR(F478&lt;&gt;0,G478&lt;&gt;0,H478&lt;&gt;0,I478&lt;&gt;0)*(F478 + (F478 = 0))*(G478 + (G478 = 0))*(H478 + (H478 = 0))*(I478 + (I478 = 0))</f>
        <v>73.06</v>
      </c>
      <c r="K478" s="14"/>
      <c r="L478" s="14"/>
      <c r="M478" s="14"/>
    </row>
    <row r="479" spans="1:14" x14ac:dyDescent="0.2">
      <c r="A479" s="14"/>
      <c r="B479" s="14"/>
      <c r="C479" s="14"/>
      <c r="D479" s="32"/>
      <c r="E479" s="13" t="s">
        <v>377</v>
      </c>
      <c r="F479" s="16">
        <v>1</v>
      </c>
      <c r="G479" s="17">
        <v>8.25</v>
      </c>
      <c r="H479" s="17">
        <v>0</v>
      </c>
      <c r="I479" s="17">
        <v>2.6</v>
      </c>
      <c r="J479" s="15">
        <f t="shared" si="2"/>
        <v>21.45</v>
      </c>
      <c r="K479" s="14"/>
      <c r="L479" s="14"/>
      <c r="M479" s="14"/>
    </row>
    <row r="480" spans="1:14" x14ac:dyDescent="0.2">
      <c r="A480" s="14"/>
      <c r="B480" s="14"/>
      <c r="C480" s="14"/>
      <c r="D480" s="32"/>
      <c r="E480" s="13" t="s">
        <v>477</v>
      </c>
      <c r="F480" s="16">
        <v>1</v>
      </c>
      <c r="G480" s="17">
        <v>8</v>
      </c>
      <c r="H480" s="17">
        <v>0</v>
      </c>
      <c r="I480" s="17">
        <v>2.6</v>
      </c>
      <c r="J480" s="15">
        <f t="shared" si="2"/>
        <v>20.8</v>
      </c>
      <c r="K480" s="14"/>
      <c r="L480" s="14"/>
      <c r="M480" s="14"/>
    </row>
    <row r="481" spans="1:14" x14ac:dyDescent="0.2">
      <c r="A481" s="14"/>
      <c r="B481" s="14"/>
      <c r="C481" s="14"/>
      <c r="D481" s="32"/>
      <c r="E481" s="13" t="s">
        <v>476</v>
      </c>
      <c r="F481" s="16">
        <v>1</v>
      </c>
      <c r="G481" s="17">
        <v>28.1</v>
      </c>
      <c r="H481" s="17">
        <v>0</v>
      </c>
      <c r="I481" s="17">
        <v>2.6</v>
      </c>
      <c r="J481" s="15">
        <f t="shared" si="2"/>
        <v>73.06</v>
      </c>
      <c r="K481" s="14"/>
      <c r="L481" s="14"/>
      <c r="M481" s="14"/>
    </row>
    <row r="482" spans="1:14" x14ac:dyDescent="0.2">
      <c r="A482" s="14"/>
      <c r="B482" s="14"/>
      <c r="C482" s="14"/>
      <c r="D482" s="32"/>
      <c r="E482" s="13" t="s">
        <v>237</v>
      </c>
      <c r="F482" s="16">
        <v>1</v>
      </c>
      <c r="G482" s="17">
        <v>32.6</v>
      </c>
      <c r="H482" s="17">
        <v>0</v>
      </c>
      <c r="I482" s="17">
        <v>2.5</v>
      </c>
      <c r="J482" s="15">
        <f t="shared" si="2"/>
        <v>81.5</v>
      </c>
      <c r="K482" s="14"/>
      <c r="L482" s="14"/>
      <c r="M482" s="14"/>
    </row>
    <row r="483" spans="1:14" x14ac:dyDescent="0.2">
      <c r="A483" s="14"/>
      <c r="B483" s="14"/>
      <c r="C483" s="14"/>
      <c r="D483" s="32"/>
      <c r="E483" s="13" t="s">
        <v>478</v>
      </c>
      <c r="F483" s="16">
        <v>1</v>
      </c>
      <c r="G483" s="17">
        <v>4.2</v>
      </c>
      <c r="H483" s="17">
        <v>0</v>
      </c>
      <c r="I483" s="17">
        <v>3</v>
      </c>
      <c r="J483" s="15">
        <f t="shared" si="2"/>
        <v>12.6</v>
      </c>
      <c r="K483" s="14"/>
      <c r="L483" s="14"/>
      <c r="M483" s="14"/>
    </row>
    <row r="484" spans="1:14" x14ac:dyDescent="0.2">
      <c r="A484" s="14"/>
      <c r="B484" s="14"/>
      <c r="C484" s="14"/>
      <c r="D484" s="32"/>
      <c r="E484" s="13" t="s">
        <v>479</v>
      </c>
      <c r="F484" s="16">
        <v>1</v>
      </c>
      <c r="G484" s="17">
        <v>11</v>
      </c>
      <c r="H484" s="17">
        <v>0</v>
      </c>
      <c r="I484" s="17">
        <v>3</v>
      </c>
      <c r="J484" s="15">
        <f t="shared" si="2"/>
        <v>33</v>
      </c>
      <c r="K484" s="14"/>
      <c r="L484" s="14"/>
      <c r="M484" s="14"/>
    </row>
    <row r="485" spans="1:14" x14ac:dyDescent="0.2">
      <c r="A485" s="14"/>
      <c r="B485" s="14"/>
      <c r="C485" s="14"/>
      <c r="D485" s="32"/>
      <c r="E485" s="13" t="s">
        <v>480</v>
      </c>
      <c r="F485" s="16">
        <v>4</v>
      </c>
      <c r="G485" s="17">
        <v>4</v>
      </c>
      <c r="H485" s="17">
        <v>0</v>
      </c>
      <c r="I485" s="17">
        <v>3</v>
      </c>
      <c r="J485" s="15">
        <f t="shared" si="2"/>
        <v>48</v>
      </c>
      <c r="K485" s="14"/>
      <c r="L485" s="14"/>
      <c r="M485" s="14"/>
    </row>
    <row r="486" spans="1:14" x14ac:dyDescent="0.2">
      <c r="A486" s="14"/>
      <c r="B486" s="14"/>
      <c r="C486" s="14"/>
      <c r="D486" s="32"/>
      <c r="E486" s="14"/>
      <c r="F486" s="14"/>
      <c r="G486" s="14"/>
      <c r="H486" s="14"/>
      <c r="I486" s="14"/>
      <c r="J486" s="18" t="s">
        <v>481</v>
      </c>
      <c r="K486" s="19">
        <f>SUM(J478:J485)</f>
        <v>363.47</v>
      </c>
      <c r="L486" s="17">
        <v>48.62</v>
      </c>
      <c r="M486" s="19">
        <f>ROUND(K486*L486,2)</f>
        <v>17671.91</v>
      </c>
    </row>
    <row r="487" spans="1:14" ht="1" customHeight="1" x14ac:dyDescent="0.2">
      <c r="A487" s="20"/>
      <c r="B487" s="20"/>
      <c r="C487" s="20"/>
      <c r="D487" s="33"/>
      <c r="E487" s="20"/>
      <c r="F487" s="20"/>
      <c r="G487" s="20"/>
      <c r="H487" s="20"/>
      <c r="I487" s="20"/>
      <c r="J487" s="20"/>
      <c r="K487" s="20"/>
      <c r="L487" s="20"/>
      <c r="M487" s="20"/>
    </row>
    <row r="488" spans="1:14" x14ac:dyDescent="0.2">
      <c r="A488" s="12" t="s">
        <v>482</v>
      </c>
      <c r="B488" s="13" t="s">
        <v>21</v>
      </c>
      <c r="C488" s="13" t="s">
        <v>166</v>
      </c>
      <c r="D488" s="21" t="s">
        <v>483</v>
      </c>
      <c r="E488" s="14"/>
      <c r="F488" s="14"/>
      <c r="G488" s="14"/>
      <c r="H488" s="14"/>
      <c r="I488" s="14"/>
      <c r="J488" s="14"/>
      <c r="K488" s="15">
        <f>K494</f>
        <v>211.73</v>
      </c>
      <c r="L488" s="15">
        <f>L494</f>
        <v>87.66</v>
      </c>
      <c r="M488" s="15">
        <f>M494</f>
        <v>18560.25</v>
      </c>
    </row>
    <row r="489" spans="1:14" ht="60" x14ac:dyDescent="0.2">
      <c r="A489" s="14"/>
      <c r="B489" s="14"/>
      <c r="C489" s="14"/>
      <c r="D489" s="21" t="s">
        <v>484</v>
      </c>
      <c r="E489" s="14"/>
      <c r="F489" s="14"/>
      <c r="G489" s="14"/>
      <c r="H489" s="14"/>
      <c r="I489" s="14"/>
      <c r="J489" s="14"/>
      <c r="K489" s="14"/>
      <c r="L489" s="14"/>
      <c r="M489" s="14"/>
    </row>
    <row r="490" spans="1:14" x14ac:dyDescent="0.2">
      <c r="A490" s="14"/>
      <c r="B490" s="14"/>
      <c r="C490" s="14"/>
      <c r="D490" s="32"/>
      <c r="E490" s="13" t="s">
        <v>485</v>
      </c>
      <c r="F490" s="16">
        <v>1</v>
      </c>
      <c r="G490" s="17">
        <v>14.4</v>
      </c>
      <c r="H490" s="17">
        <v>0</v>
      </c>
      <c r="I490" s="17">
        <v>5.5</v>
      </c>
      <c r="J490" s="15">
        <f>OR(F490&lt;&gt;0,G490&lt;&gt;0,H490&lt;&gt;0,I490&lt;&gt;0)*(F490 + (F490 = 0))*(G490 + (G490 = 0))*(H490 + (H490 = 0))*(I490 + (I490 = 0))</f>
        <v>79.2</v>
      </c>
      <c r="K490" s="14"/>
      <c r="L490" s="14"/>
      <c r="M490" s="14"/>
    </row>
    <row r="491" spans="1:14" x14ac:dyDescent="0.2">
      <c r="A491" s="14"/>
      <c r="B491" s="14"/>
      <c r="C491" s="14"/>
      <c r="D491" s="32"/>
      <c r="E491" s="13" t="s">
        <v>486</v>
      </c>
      <c r="F491" s="16">
        <v>1</v>
      </c>
      <c r="G491" s="17">
        <v>11.61</v>
      </c>
      <c r="H491" s="17">
        <v>0</v>
      </c>
      <c r="I491" s="17">
        <v>5.5</v>
      </c>
      <c r="J491" s="15">
        <f>OR(F491&lt;&gt;0,G491&lt;&gt;0,H491&lt;&gt;0,I491&lt;&gt;0)*(F491 + (F491 = 0))*(G491 + (G491 = 0))*(H491 + (H491 = 0))*(I491 + (I491 = 0))</f>
        <v>63.86</v>
      </c>
      <c r="K491" s="14"/>
      <c r="L491" s="14"/>
      <c r="M491" s="14"/>
    </row>
    <row r="492" spans="1:14" x14ac:dyDescent="0.2">
      <c r="A492" s="14"/>
      <c r="B492" s="14"/>
      <c r="C492" s="14"/>
      <c r="D492" s="32"/>
      <c r="E492" s="13" t="s">
        <v>478</v>
      </c>
      <c r="F492" s="16">
        <v>1</v>
      </c>
      <c r="G492" s="17">
        <v>3.62</v>
      </c>
      <c r="H492" s="17">
        <v>0</v>
      </c>
      <c r="I492" s="17">
        <v>5.5</v>
      </c>
      <c r="J492" s="15">
        <f>OR(F492&lt;&gt;0,G492&lt;&gt;0,H492&lt;&gt;0,I492&lt;&gt;0)*(F492 + (F492 = 0))*(G492 + (G492 = 0))*(H492 + (H492 = 0))*(I492 + (I492 = 0))</f>
        <v>19.91</v>
      </c>
      <c r="K492" s="14"/>
      <c r="L492" s="14"/>
      <c r="M492" s="14"/>
    </row>
    <row r="493" spans="1:14" x14ac:dyDescent="0.2">
      <c r="A493" s="14"/>
      <c r="B493" s="14"/>
      <c r="C493" s="14"/>
      <c r="D493" s="32"/>
      <c r="E493" s="13" t="s">
        <v>353</v>
      </c>
      <c r="F493" s="16">
        <v>1</v>
      </c>
      <c r="G493" s="17">
        <v>11.61</v>
      </c>
      <c r="H493" s="17">
        <v>0</v>
      </c>
      <c r="I493" s="17">
        <v>4.2</v>
      </c>
      <c r="J493" s="15">
        <f>OR(F493&lt;&gt;0,G493&lt;&gt;0,H493&lt;&gt;0,I493&lt;&gt;0)*(F493 + (F493 = 0))*(G493 + (G493 = 0))*(H493 + (H493 = 0))*(I493 + (I493 = 0))</f>
        <v>48.76</v>
      </c>
      <c r="K493" s="14"/>
      <c r="L493" s="14"/>
      <c r="M493" s="14"/>
    </row>
    <row r="494" spans="1:14" x14ac:dyDescent="0.2">
      <c r="A494" s="14"/>
      <c r="B494" s="14"/>
      <c r="C494" s="14"/>
      <c r="D494" s="32"/>
      <c r="E494" s="14"/>
      <c r="F494" s="14"/>
      <c r="G494" s="14"/>
      <c r="H494" s="14"/>
      <c r="I494" s="14"/>
      <c r="J494" s="18" t="s">
        <v>487</v>
      </c>
      <c r="K494" s="19">
        <f>SUM(J490:J493)</f>
        <v>211.73</v>
      </c>
      <c r="L494" s="17">
        <v>87.66</v>
      </c>
      <c r="M494" s="19">
        <f>ROUND(K494*L494,2)</f>
        <v>18560.25</v>
      </c>
      <c r="N494" t="s">
        <v>1005</v>
      </c>
    </row>
    <row r="495" spans="1:14" ht="1" customHeight="1" x14ac:dyDescent="0.2">
      <c r="A495" s="20"/>
      <c r="B495" s="20"/>
      <c r="C495" s="20"/>
      <c r="D495" s="33"/>
      <c r="E495" s="20"/>
      <c r="F495" s="20"/>
      <c r="G495" s="20"/>
      <c r="H495" s="20"/>
      <c r="I495" s="20"/>
      <c r="J495" s="20"/>
      <c r="K495" s="20"/>
      <c r="L495" s="20"/>
      <c r="M495" s="20"/>
    </row>
    <row r="496" spans="1:14" x14ac:dyDescent="0.2">
      <c r="A496" s="14"/>
      <c r="B496" s="14"/>
      <c r="C496" s="14"/>
      <c r="D496" s="32"/>
      <c r="E496" s="14"/>
      <c r="F496" s="14"/>
      <c r="G496" s="14"/>
      <c r="H496" s="14"/>
      <c r="I496" s="14"/>
      <c r="J496" s="18" t="s">
        <v>488</v>
      </c>
      <c r="K496" s="17">
        <v>1</v>
      </c>
      <c r="L496" s="19">
        <f>M476+M488</f>
        <v>36232.160000000003</v>
      </c>
      <c r="M496" s="19">
        <f>ROUND(K496*L496,2)</f>
        <v>36232.160000000003</v>
      </c>
    </row>
    <row r="497" spans="1:13" ht="1" customHeight="1" x14ac:dyDescent="0.2">
      <c r="A497" s="20"/>
      <c r="B497" s="20"/>
      <c r="C497" s="20"/>
      <c r="D497" s="33"/>
      <c r="E497" s="20"/>
      <c r="F497" s="20"/>
      <c r="G497" s="20"/>
      <c r="H497" s="20"/>
      <c r="I497" s="20"/>
      <c r="J497" s="20"/>
      <c r="K497" s="20"/>
      <c r="L497" s="20"/>
      <c r="M497" s="20"/>
    </row>
    <row r="498" spans="1:13" x14ac:dyDescent="0.2">
      <c r="A498" s="9" t="s">
        <v>489</v>
      </c>
      <c r="B498" s="9" t="s">
        <v>15</v>
      </c>
      <c r="C498" s="9" t="s">
        <v>16</v>
      </c>
      <c r="D498" s="31" t="s">
        <v>490</v>
      </c>
      <c r="E498" s="10"/>
      <c r="F498" s="10"/>
      <c r="G498" s="10"/>
      <c r="H498" s="10"/>
      <c r="I498" s="10"/>
      <c r="J498" s="10"/>
      <c r="K498" s="11">
        <f>K504</f>
        <v>1</v>
      </c>
      <c r="L498" s="11">
        <f>L504</f>
        <v>5966.82</v>
      </c>
      <c r="M498" s="11">
        <f>M504</f>
        <v>5966.82</v>
      </c>
    </row>
    <row r="499" spans="1:13" x14ac:dyDescent="0.2">
      <c r="A499" s="12" t="s">
        <v>491</v>
      </c>
      <c r="B499" s="13" t="s">
        <v>21</v>
      </c>
      <c r="C499" s="13" t="s">
        <v>166</v>
      </c>
      <c r="D499" s="21" t="s">
        <v>492</v>
      </c>
      <c r="E499" s="14"/>
      <c r="F499" s="14"/>
      <c r="G499" s="14"/>
      <c r="H499" s="14"/>
      <c r="I499" s="14"/>
      <c r="J499" s="14"/>
      <c r="K499" s="15">
        <f>K502</f>
        <v>15.38</v>
      </c>
      <c r="L499" s="15">
        <f>L502</f>
        <v>387.96</v>
      </c>
      <c r="M499" s="15">
        <f>M502</f>
        <v>5966.82</v>
      </c>
    </row>
    <row r="500" spans="1:13" ht="36" x14ac:dyDescent="0.2">
      <c r="A500" s="14"/>
      <c r="B500" s="14"/>
      <c r="C500" s="14"/>
      <c r="D500" s="21" t="s">
        <v>493</v>
      </c>
      <c r="E500" s="14"/>
      <c r="F500" s="14"/>
      <c r="G500" s="14"/>
      <c r="H500" s="14"/>
      <c r="I500" s="14"/>
      <c r="J500" s="14"/>
      <c r="K500" s="14"/>
      <c r="L500" s="14"/>
      <c r="M500" s="14"/>
    </row>
    <row r="501" spans="1:13" x14ac:dyDescent="0.2">
      <c r="A501" s="14"/>
      <c r="B501" s="14"/>
      <c r="C501" s="14"/>
      <c r="D501" s="32"/>
      <c r="E501" s="13" t="s">
        <v>237</v>
      </c>
      <c r="F501" s="16">
        <v>1</v>
      </c>
      <c r="G501" s="17">
        <v>6.15</v>
      </c>
      <c r="H501" s="17">
        <v>0</v>
      </c>
      <c r="I501" s="17">
        <v>2.5</v>
      </c>
      <c r="J501" s="15">
        <f>OR(F501&lt;&gt;0,G501&lt;&gt;0,H501&lt;&gt;0,I501&lt;&gt;0)*(F501 + (F501 = 0))*(G501 + (G501 = 0))*(H501 + (H501 = 0))*(I501 + (I501 = 0))</f>
        <v>15.38</v>
      </c>
      <c r="K501" s="14"/>
      <c r="L501" s="14"/>
      <c r="M501" s="14"/>
    </row>
    <row r="502" spans="1:13" x14ac:dyDescent="0.2">
      <c r="A502" s="14"/>
      <c r="B502" s="14"/>
      <c r="C502" s="14"/>
      <c r="D502" s="32"/>
      <c r="E502" s="14"/>
      <c r="F502" s="14"/>
      <c r="G502" s="14"/>
      <c r="H502" s="14"/>
      <c r="I502" s="14"/>
      <c r="J502" s="18" t="s">
        <v>494</v>
      </c>
      <c r="K502" s="19">
        <f>J501</f>
        <v>15.38</v>
      </c>
      <c r="L502" s="17">
        <v>387.96</v>
      </c>
      <c r="M502" s="19">
        <f>ROUND(K502*L502,2)</f>
        <v>5966.82</v>
      </c>
    </row>
    <row r="503" spans="1:13" ht="1" customHeight="1" x14ac:dyDescent="0.2">
      <c r="A503" s="20"/>
      <c r="B503" s="20"/>
      <c r="C503" s="20"/>
      <c r="D503" s="33"/>
      <c r="E503" s="20"/>
      <c r="F503" s="20"/>
      <c r="G503" s="20"/>
      <c r="H503" s="20"/>
      <c r="I503" s="20"/>
      <c r="J503" s="20"/>
      <c r="K503" s="20"/>
      <c r="L503" s="20"/>
      <c r="M503" s="20"/>
    </row>
    <row r="504" spans="1:13" x14ac:dyDescent="0.2">
      <c r="A504" s="14"/>
      <c r="B504" s="14"/>
      <c r="C504" s="14"/>
      <c r="D504" s="32"/>
      <c r="E504" s="14"/>
      <c r="F504" s="14"/>
      <c r="G504" s="14"/>
      <c r="H504" s="14"/>
      <c r="I504" s="14"/>
      <c r="J504" s="18" t="s">
        <v>495</v>
      </c>
      <c r="K504" s="17">
        <v>1</v>
      </c>
      <c r="L504" s="19">
        <f>M499</f>
        <v>5966.82</v>
      </c>
      <c r="M504" s="19">
        <f>ROUND(K504*L504,2)</f>
        <v>5966.82</v>
      </c>
    </row>
    <row r="505" spans="1:13" ht="1" customHeight="1" x14ac:dyDescent="0.2">
      <c r="A505" s="20"/>
      <c r="B505" s="20"/>
      <c r="C505" s="20"/>
      <c r="D505" s="33"/>
      <c r="E505" s="20"/>
      <c r="F505" s="20"/>
      <c r="G505" s="20"/>
      <c r="H505" s="20"/>
      <c r="I505" s="20"/>
      <c r="J505" s="20"/>
      <c r="K505" s="20"/>
      <c r="L505" s="20"/>
      <c r="M505" s="20"/>
    </row>
    <row r="506" spans="1:13" x14ac:dyDescent="0.2">
      <c r="A506" s="9" t="s">
        <v>496</v>
      </c>
      <c r="B506" s="9" t="s">
        <v>15</v>
      </c>
      <c r="C506" s="9" t="s">
        <v>16</v>
      </c>
      <c r="D506" s="31" t="s">
        <v>497</v>
      </c>
      <c r="E506" s="10"/>
      <c r="F506" s="10"/>
      <c r="G506" s="10"/>
      <c r="H506" s="10"/>
      <c r="I506" s="10"/>
      <c r="J506" s="10"/>
      <c r="K506" s="11">
        <f>K521</f>
        <v>1</v>
      </c>
      <c r="L506" s="11">
        <f>L521</f>
        <v>65826.320000000007</v>
      </c>
      <c r="M506" s="11">
        <f>M521</f>
        <v>65826.320000000007</v>
      </c>
    </row>
    <row r="507" spans="1:13" x14ac:dyDescent="0.2">
      <c r="A507" s="12" t="s">
        <v>498</v>
      </c>
      <c r="B507" s="13" t="s">
        <v>21</v>
      </c>
      <c r="C507" s="13" t="s">
        <v>3</v>
      </c>
      <c r="D507" s="21" t="s">
        <v>499</v>
      </c>
      <c r="E507" s="14"/>
      <c r="F507" s="14"/>
      <c r="G507" s="14"/>
      <c r="H507" s="14"/>
      <c r="I507" s="14"/>
      <c r="J507" s="14"/>
      <c r="K507" s="15">
        <f>K514</f>
        <v>44</v>
      </c>
      <c r="L507" s="15">
        <f>L514</f>
        <v>1494.5</v>
      </c>
      <c r="M507" s="15">
        <f>M514</f>
        <v>65758</v>
      </c>
    </row>
    <row r="508" spans="1:13" ht="96" x14ac:dyDescent="0.2">
      <c r="A508" s="14"/>
      <c r="B508" s="14"/>
      <c r="C508" s="14"/>
      <c r="D508" s="21" t="s">
        <v>500</v>
      </c>
      <c r="E508" s="14"/>
      <c r="F508" s="14"/>
      <c r="G508" s="14"/>
      <c r="H508" s="14"/>
      <c r="I508" s="14"/>
      <c r="J508" s="14"/>
      <c r="K508" s="14"/>
      <c r="L508" s="14"/>
      <c r="M508" s="14"/>
    </row>
    <row r="509" spans="1:13" x14ac:dyDescent="0.2">
      <c r="A509" s="14"/>
      <c r="B509" s="14"/>
      <c r="C509" s="14"/>
      <c r="D509" s="32"/>
      <c r="E509" s="13" t="s">
        <v>206</v>
      </c>
      <c r="F509" s="16">
        <v>16</v>
      </c>
      <c r="G509" s="17">
        <v>0</v>
      </c>
      <c r="H509" s="17">
        <v>0</v>
      </c>
      <c r="I509" s="17">
        <v>0</v>
      </c>
      <c r="J509" s="15">
        <f>OR(F509&lt;&gt;0,G509&lt;&gt;0,H509&lt;&gt;0,I509&lt;&gt;0)*(F509 + (F509 = 0))*(G509 + (G509 = 0))*(H509 + (H509 = 0))*(I509 + (I509 = 0))</f>
        <v>16</v>
      </c>
      <c r="K509" s="14"/>
      <c r="L509" s="14"/>
      <c r="M509" s="14"/>
    </row>
    <row r="510" spans="1:13" x14ac:dyDescent="0.2">
      <c r="A510" s="14"/>
      <c r="B510" s="14"/>
      <c r="C510" s="14"/>
      <c r="D510" s="32"/>
      <c r="E510" s="13" t="s">
        <v>501</v>
      </c>
      <c r="F510" s="16">
        <v>5</v>
      </c>
      <c r="G510" s="17">
        <v>0</v>
      </c>
      <c r="H510" s="17">
        <v>0</v>
      </c>
      <c r="I510" s="17">
        <v>0</v>
      </c>
      <c r="J510" s="15">
        <f>OR(F510&lt;&gt;0,G510&lt;&gt;0,H510&lt;&gt;0,I510&lt;&gt;0)*(F510 + (F510 = 0))*(G510 + (G510 = 0))*(H510 + (H510 = 0))*(I510 + (I510 = 0))</f>
        <v>5</v>
      </c>
      <c r="K510" s="14"/>
      <c r="L510" s="14"/>
      <c r="M510" s="14"/>
    </row>
    <row r="511" spans="1:13" x14ac:dyDescent="0.2">
      <c r="A511" s="14"/>
      <c r="B511" s="14"/>
      <c r="C511" s="14"/>
      <c r="D511" s="32"/>
      <c r="E511" s="13" t="s">
        <v>206</v>
      </c>
      <c r="F511" s="16">
        <v>16</v>
      </c>
      <c r="G511" s="17">
        <v>0</v>
      </c>
      <c r="H511" s="17">
        <v>0</v>
      </c>
      <c r="I511" s="17">
        <v>0</v>
      </c>
      <c r="J511" s="15">
        <f>OR(F511&lt;&gt;0,G511&lt;&gt;0,H511&lt;&gt;0,I511&lt;&gt;0)*(F511 + (F511 = 0))*(G511 + (G511 = 0))*(H511 + (H511 = 0))*(I511 + (I511 = 0))</f>
        <v>16</v>
      </c>
      <c r="K511" s="14"/>
      <c r="L511" s="14"/>
      <c r="M511" s="14"/>
    </row>
    <row r="512" spans="1:13" x14ac:dyDescent="0.2">
      <c r="A512" s="14"/>
      <c r="B512" s="14"/>
      <c r="C512" s="14"/>
      <c r="D512" s="32"/>
      <c r="E512" s="13" t="s">
        <v>501</v>
      </c>
      <c r="F512" s="16">
        <v>5</v>
      </c>
      <c r="G512" s="17">
        <v>0</v>
      </c>
      <c r="H512" s="17">
        <v>0</v>
      </c>
      <c r="I512" s="17">
        <v>0</v>
      </c>
      <c r="J512" s="15">
        <f>OR(F512&lt;&gt;0,G512&lt;&gt;0,H512&lt;&gt;0,I512&lt;&gt;0)*(F512 + (F512 = 0))*(G512 + (G512 = 0))*(H512 + (H512 = 0))*(I512 + (I512 = 0))</f>
        <v>5</v>
      </c>
      <c r="K512" s="14"/>
      <c r="L512" s="14"/>
      <c r="M512" s="14"/>
    </row>
    <row r="513" spans="1:14" x14ac:dyDescent="0.2">
      <c r="A513" s="14"/>
      <c r="B513" s="14"/>
      <c r="C513" s="14"/>
      <c r="D513" s="32"/>
      <c r="E513" s="13" t="s">
        <v>318</v>
      </c>
      <c r="F513" s="16">
        <v>2</v>
      </c>
      <c r="G513" s="17">
        <v>0</v>
      </c>
      <c r="H513" s="17">
        <v>0</v>
      </c>
      <c r="I513" s="17">
        <v>0</v>
      </c>
      <c r="J513" s="15">
        <f>OR(F513&lt;&gt;0,G513&lt;&gt;0,H513&lt;&gt;0,I513&lt;&gt;0)*(F513 + (F513 = 0))*(G513 + (G513 = 0))*(H513 + (H513 = 0))*(I513 + (I513 = 0))</f>
        <v>2</v>
      </c>
      <c r="K513" s="14"/>
      <c r="L513" s="14"/>
      <c r="M513" s="14"/>
    </row>
    <row r="514" spans="1:14" x14ac:dyDescent="0.2">
      <c r="A514" s="14"/>
      <c r="B514" s="14"/>
      <c r="C514" s="14"/>
      <c r="D514" s="32"/>
      <c r="E514" s="14"/>
      <c r="F514" s="14"/>
      <c r="G514" s="14"/>
      <c r="H514" s="14"/>
      <c r="I514" s="14"/>
      <c r="J514" s="18" t="s">
        <v>502</v>
      </c>
      <c r="K514" s="19">
        <f>SUM(J509:J513)</f>
        <v>44</v>
      </c>
      <c r="L514" s="17">
        <v>1494.5</v>
      </c>
      <c r="M514" s="19">
        <f>ROUND(K514*L514,2)</f>
        <v>65758</v>
      </c>
    </row>
    <row r="515" spans="1:14" ht="1" customHeight="1" x14ac:dyDescent="0.2">
      <c r="A515" s="20"/>
      <c r="B515" s="20"/>
      <c r="C515" s="20"/>
      <c r="D515" s="33"/>
      <c r="E515" s="20"/>
      <c r="F515" s="20"/>
      <c r="G515" s="20"/>
      <c r="H515" s="20"/>
      <c r="I515" s="20"/>
      <c r="J515" s="20"/>
      <c r="K515" s="20"/>
      <c r="L515" s="20"/>
      <c r="M515" s="20"/>
    </row>
    <row r="516" spans="1:14" x14ac:dyDescent="0.2">
      <c r="A516" s="12" t="s">
        <v>503</v>
      </c>
      <c r="B516" s="13" t="s">
        <v>21</v>
      </c>
      <c r="C516" s="13" t="s">
        <v>56</v>
      </c>
      <c r="D516" s="21" t="s">
        <v>504</v>
      </c>
      <c r="E516" s="14"/>
      <c r="F516" s="14"/>
      <c r="G516" s="14"/>
      <c r="H516" s="14"/>
      <c r="I516" s="14"/>
      <c r="J516" s="14"/>
      <c r="K516" s="15">
        <f>K519</f>
        <v>2</v>
      </c>
      <c r="L516" s="15">
        <f>L519</f>
        <v>34.159999999999997</v>
      </c>
      <c r="M516" s="15">
        <f>M519</f>
        <v>68.319999999999993</v>
      </c>
    </row>
    <row r="517" spans="1:14" ht="48" x14ac:dyDescent="0.2">
      <c r="A517" s="14"/>
      <c r="B517" s="14"/>
      <c r="C517" s="14"/>
      <c r="D517" s="21" t="s">
        <v>505</v>
      </c>
      <c r="E517" s="14"/>
      <c r="F517" s="14"/>
      <c r="G517" s="14"/>
      <c r="H517" s="14"/>
      <c r="I517" s="14"/>
      <c r="J517" s="14"/>
      <c r="K517" s="14"/>
      <c r="L517" s="14"/>
      <c r="M517" s="14"/>
    </row>
    <row r="518" spans="1:14" x14ac:dyDescent="0.2">
      <c r="A518" s="14"/>
      <c r="B518" s="14"/>
      <c r="C518" s="14"/>
      <c r="D518" s="32"/>
      <c r="E518" s="13" t="s">
        <v>466</v>
      </c>
      <c r="F518" s="16">
        <v>2</v>
      </c>
      <c r="G518" s="17">
        <v>0</v>
      </c>
      <c r="H518" s="17">
        <v>0</v>
      </c>
      <c r="I518" s="17">
        <v>0</v>
      </c>
      <c r="J518" s="15">
        <f>OR(F518&lt;&gt;0,G518&lt;&gt;0,H518&lt;&gt;0,I518&lt;&gt;0)*(F518 + (F518 = 0))*(G518 + (G518 = 0))*(H518 + (H518 = 0))*(I518 + (I518 = 0))</f>
        <v>2</v>
      </c>
      <c r="K518" s="14"/>
      <c r="L518" s="14"/>
      <c r="M518" s="14"/>
    </row>
    <row r="519" spans="1:14" x14ac:dyDescent="0.2">
      <c r="A519" s="14"/>
      <c r="B519" s="14"/>
      <c r="C519" s="14"/>
      <c r="D519" s="32"/>
      <c r="E519" s="14"/>
      <c r="F519" s="14"/>
      <c r="G519" s="14"/>
      <c r="H519" s="14"/>
      <c r="I519" s="14"/>
      <c r="J519" s="18" t="s">
        <v>506</v>
      </c>
      <c r="K519" s="19">
        <f>J518</f>
        <v>2</v>
      </c>
      <c r="L519" s="17">
        <v>34.159999999999997</v>
      </c>
      <c r="M519" s="19">
        <f>ROUND(K519*L519,2)</f>
        <v>68.319999999999993</v>
      </c>
    </row>
    <row r="520" spans="1:14" ht="1" customHeight="1" x14ac:dyDescent="0.2">
      <c r="A520" s="20"/>
      <c r="B520" s="20"/>
      <c r="C520" s="20"/>
      <c r="D520" s="33"/>
      <c r="E520" s="20"/>
      <c r="F520" s="20"/>
      <c r="G520" s="20"/>
      <c r="H520" s="20"/>
      <c r="I520" s="20"/>
      <c r="J520" s="20"/>
      <c r="K520" s="20"/>
      <c r="L520" s="20"/>
      <c r="M520" s="20"/>
    </row>
    <row r="521" spans="1:14" x14ac:dyDescent="0.2">
      <c r="A521" s="14"/>
      <c r="B521" s="14"/>
      <c r="C521" s="14"/>
      <c r="D521" s="32"/>
      <c r="E521" s="14"/>
      <c r="F521" s="14"/>
      <c r="G521" s="14"/>
      <c r="H521" s="14"/>
      <c r="I521" s="14"/>
      <c r="J521" s="18" t="s">
        <v>507</v>
      </c>
      <c r="K521" s="17">
        <v>1</v>
      </c>
      <c r="L521" s="19">
        <f>M507+M516</f>
        <v>65826.320000000007</v>
      </c>
      <c r="M521" s="19">
        <f>ROUND(K521*L521,2)</f>
        <v>65826.320000000007</v>
      </c>
    </row>
    <row r="522" spans="1:14" ht="1" customHeight="1" x14ac:dyDescent="0.2">
      <c r="A522" s="20"/>
      <c r="B522" s="20"/>
      <c r="C522" s="20"/>
      <c r="D522" s="33"/>
      <c r="E522" s="20"/>
      <c r="F522" s="20"/>
      <c r="G522" s="20"/>
      <c r="H522" s="20"/>
      <c r="I522" s="20"/>
      <c r="J522" s="20"/>
      <c r="K522" s="20"/>
      <c r="L522" s="20"/>
      <c r="M522" s="20"/>
    </row>
    <row r="523" spans="1:14" x14ac:dyDescent="0.2">
      <c r="A523" s="14"/>
      <c r="B523" s="14"/>
      <c r="C523" s="14"/>
      <c r="D523" s="32"/>
      <c r="E523" s="14"/>
      <c r="F523" s="14"/>
      <c r="G523" s="14"/>
      <c r="H523" s="14"/>
      <c r="I523" s="14"/>
      <c r="J523" s="18" t="s">
        <v>508</v>
      </c>
      <c r="K523" s="22">
        <v>1</v>
      </c>
      <c r="L523" s="19">
        <f>M394+M404+M475+M498+M506</f>
        <v>299460.76</v>
      </c>
      <c r="M523" s="19">
        <f>ROUND(K523*L523,2)</f>
        <v>299460.76</v>
      </c>
    </row>
    <row r="524" spans="1:14" ht="1" customHeight="1" x14ac:dyDescent="0.2">
      <c r="A524" s="20"/>
      <c r="B524" s="20"/>
      <c r="C524" s="20"/>
      <c r="D524" s="33"/>
      <c r="E524" s="20"/>
      <c r="F524" s="20"/>
      <c r="G524" s="20"/>
      <c r="H524" s="20"/>
      <c r="I524" s="20"/>
      <c r="J524" s="20"/>
      <c r="K524" s="20"/>
      <c r="L524" s="20"/>
      <c r="M524" s="20"/>
    </row>
    <row r="525" spans="1:14" x14ac:dyDescent="0.2">
      <c r="A525" s="5" t="s">
        <v>509</v>
      </c>
      <c r="B525" s="5" t="s">
        <v>15</v>
      </c>
      <c r="C525" s="5" t="s">
        <v>16</v>
      </c>
      <c r="D525" s="30" t="s">
        <v>510</v>
      </c>
      <c r="E525" s="6"/>
      <c r="F525" s="6"/>
      <c r="G525" s="6"/>
      <c r="H525" s="6"/>
      <c r="I525" s="6"/>
      <c r="J525" s="6"/>
      <c r="K525" s="7">
        <f>K650</f>
        <v>1</v>
      </c>
      <c r="L525" s="8">
        <f>L650</f>
        <v>299361.67</v>
      </c>
      <c r="M525" s="8">
        <f>M650</f>
        <v>299361.67</v>
      </c>
    </row>
    <row r="526" spans="1:14" x14ac:dyDescent="0.2">
      <c r="A526" s="9" t="s">
        <v>511</v>
      </c>
      <c r="B526" s="9" t="s">
        <v>15</v>
      </c>
      <c r="C526" s="9" t="s">
        <v>16</v>
      </c>
      <c r="D526" s="31" t="s">
        <v>512</v>
      </c>
      <c r="E526" s="10"/>
      <c r="F526" s="10"/>
      <c r="G526" s="10"/>
      <c r="H526" s="10"/>
      <c r="I526" s="10"/>
      <c r="J526" s="10"/>
      <c r="K526" s="11">
        <f>K581</f>
        <v>1</v>
      </c>
      <c r="L526" s="11">
        <f>L581</f>
        <v>157658.69</v>
      </c>
      <c r="M526" s="11">
        <f>M581</f>
        <v>157658.69</v>
      </c>
    </row>
    <row r="527" spans="1:14" x14ac:dyDescent="0.2">
      <c r="A527" s="12" t="s">
        <v>513</v>
      </c>
      <c r="B527" s="13" t="s">
        <v>21</v>
      </c>
      <c r="C527" s="13" t="s">
        <v>166</v>
      </c>
      <c r="D527" s="21" t="s">
        <v>514</v>
      </c>
      <c r="E527" s="14"/>
      <c r="F527" s="14"/>
      <c r="G527" s="14"/>
      <c r="H527" s="14"/>
      <c r="I527" s="14"/>
      <c r="J527" s="14"/>
      <c r="K527" s="15">
        <f>K531</f>
        <v>398.8</v>
      </c>
      <c r="L527" s="15">
        <f>L531</f>
        <v>80.430000000000007</v>
      </c>
      <c r="M527" s="15">
        <f>M531</f>
        <v>32075.48</v>
      </c>
      <c r="N527" s="36" t="s">
        <v>998</v>
      </c>
    </row>
    <row r="528" spans="1:14" ht="72" x14ac:dyDescent="0.2">
      <c r="A528" s="14"/>
      <c r="B528" s="14"/>
      <c r="C528" s="14"/>
      <c r="D528" s="21" t="s">
        <v>515</v>
      </c>
      <c r="E528" s="14"/>
      <c r="F528" s="14"/>
      <c r="G528" s="14"/>
      <c r="H528" s="14"/>
      <c r="I528" s="14"/>
      <c r="J528" s="14"/>
      <c r="K528" s="14"/>
      <c r="L528" s="14"/>
      <c r="M528" s="14"/>
    </row>
    <row r="529" spans="1:14" x14ac:dyDescent="0.2">
      <c r="A529" s="14"/>
      <c r="B529" s="14"/>
      <c r="C529" s="14"/>
      <c r="D529" s="32"/>
      <c r="E529" s="13" t="s">
        <v>516</v>
      </c>
      <c r="F529" s="16">
        <v>1</v>
      </c>
      <c r="G529" s="17">
        <v>83.5</v>
      </c>
      <c r="H529" s="17">
        <v>0</v>
      </c>
      <c r="I529" s="17">
        <v>2.8</v>
      </c>
      <c r="J529" s="15">
        <f>OR(F529&lt;&gt;0,G529&lt;&gt;0,H529&lt;&gt;0,I529&lt;&gt;0)*(F529 + (F529 = 0))*(G529 + (G529 = 0))*(H529 + (H529 = 0))*(I529 + (I529 = 0))</f>
        <v>233.8</v>
      </c>
      <c r="K529" s="14"/>
      <c r="L529" s="14"/>
      <c r="M529" s="14"/>
    </row>
    <row r="530" spans="1:14" x14ac:dyDescent="0.2">
      <c r="A530" s="14"/>
      <c r="B530" s="14"/>
      <c r="C530" s="14"/>
      <c r="D530" s="32"/>
      <c r="E530" s="13" t="s">
        <v>517</v>
      </c>
      <c r="F530" s="16">
        <v>1</v>
      </c>
      <c r="G530" s="17">
        <v>165</v>
      </c>
      <c r="H530" s="17">
        <v>0</v>
      </c>
      <c r="I530" s="17">
        <v>0</v>
      </c>
      <c r="J530" s="15">
        <f>OR(F530&lt;&gt;0,G530&lt;&gt;0,H530&lt;&gt;0,I530&lt;&gt;0)*(F530 + (F530 = 0))*(G530 + (G530 = 0))*(H530 + (H530 = 0))*(I530 + (I530 = 0))</f>
        <v>165</v>
      </c>
      <c r="K530" s="14"/>
      <c r="L530" s="14"/>
      <c r="M530" s="14"/>
    </row>
    <row r="531" spans="1:14" x14ac:dyDescent="0.2">
      <c r="A531" s="14"/>
      <c r="B531" s="14"/>
      <c r="C531" s="14"/>
      <c r="D531" s="32"/>
      <c r="E531" s="14"/>
      <c r="F531" s="14"/>
      <c r="G531" s="14"/>
      <c r="H531" s="14"/>
      <c r="I531" s="14"/>
      <c r="J531" s="18" t="s">
        <v>518</v>
      </c>
      <c r="K531" s="19">
        <f>SUM(J529:J530)</f>
        <v>398.8</v>
      </c>
      <c r="L531" s="17">
        <v>80.430000000000007</v>
      </c>
      <c r="M531" s="19">
        <f>ROUND(K531*L531,2)</f>
        <v>32075.48</v>
      </c>
    </row>
    <row r="532" spans="1:14" ht="1" customHeight="1" x14ac:dyDescent="0.2">
      <c r="A532" s="20"/>
      <c r="B532" s="20"/>
      <c r="C532" s="20"/>
      <c r="D532" s="33"/>
      <c r="E532" s="20"/>
      <c r="F532" s="20"/>
      <c r="G532" s="20"/>
      <c r="H532" s="20"/>
      <c r="I532" s="20"/>
      <c r="J532" s="20"/>
      <c r="K532" s="20"/>
      <c r="L532" s="20"/>
      <c r="M532" s="20"/>
    </row>
    <row r="533" spans="1:14" x14ac:dyDescent="0.2">
      <c r="A533" s="12" t="s">
        <v>519</v>
      </c>
      <c r="B533" s="13" t="s">
        <v>21</v>
      </c>
      <c r="C533" s="13" t="s">
        <v>166</v>
      </c>
      <c r="D533" s="21" t="s">
        <v>520</v>
      </c>
      <c r="E533" s="14"/>
      <c r="F533" s="14"/>
      <c r="G533" s="14"/>
      <c r="H533" s="14"/>
      <c r="I533" s="14"/>
      <c r="J533" s="14"/>
      <c r="K533" s="15">
        <f>K539</f>
        <v>1026.45</v>
      </c>
      <c r="L533" s="15">
        <f>L539</f>
        <v>84.47</v>
      </c>
      <c r="M533" s="15">
        <f>M539</f>
        <v>86704.23</v>
      </c>
      <c r="N533" s="36" t="s">
        <v>999</v>
      </c>
    </row>
    <row r="534" spans="1:14" ht="72" x14ac:dyDescent="0.2">
      <c r="A534" s="14"/>
      <c r="B534" s="14"/>
      <c r="C534" s="14"/>
      <c r="D534" s="21" t="s">
        <v>521</v>
      </c>
      <c r="E534" s="14"/>
      <c r="F534" s="14"/>
      <c r="G534" s="14"/>
      <c r="H534" s="14"/>
      <c r="I534" s="14"/>
      <c r="J534" s="14"/>
      <c r="K534" s="14"/>
      <c r="L534" s="14"/>
      <c r="M534" s="14"/>
    </row>
    <row r="535" spans="1:14" x14ac:dyDescent="0.2">
      <c r="A535" s="14"/>
      <c r="B535" s="14"/>
      <c r="C535" s="14"/>
      <c r="D535" s="32"/>
      <c r="E535" s="13" t="s">
        <v>522</v>
      </c>
      <c r="F535" s="16">
        <v>1</v>
      </c>
      <c r="G535" s="17">
        <v>58.56</v>
      </c>
      <c r="H535" s="17">
        <v>0</v>
      </c>
      <c r="I535" s="17">
        <v>2.6</v>
      </c>
      <c r="J535" s="15">
        <f>OR(F535&lt;&gt;0,G535&lt;&gt;0,H535&lt;&gt;0,I535&lt;&gt;0)*(F535 + (F535 = 0))*(G535 + (G535 = 0))*(H535 + (H535 = 0))*(I535 + (I535 = 0))</f>
        <v>152.26</v>
      </c>
      <c r="K535" s="14"/>
      <c r="L535" s="14"/>
      <c r="M535" s="14"/>
    </row>
    <row r="536" spans="1:14" x14ac:dyDescent="0.2">
      <c r="A536" s="14"/>
      <c r="B536" s="14"/>
      <c r="C536" s="14"/>
      <c r="D536" s="32"/>
      <c r="E536" s="13" t="s">
        <v>522</v>
      </c>
      <c r="F536" s="16">
        <v>1</v>
      </c>
      <c r="G536" s="17">
        <v>58.56</v>
      </c>
      <c r="H536" s="17">
        <v>0</v>
      </c>
      <c r="I536" s="17">
        <v>2.6</v>
      </c>
      <c r="J536" s="15">
        <f>OR(F536&lt;&gt;0,G536&lt;&gt;0,H536&lt;&gt;0,I536&lt;&gt;0)*(F536 + (F536 = 0))*(G536 + (G536 = 0))*(H536 + (H536 = 0))*(I536 + (I536 = 0))</f>
        <v>152.26</v>
      </c>
      <c r="K536" s="14"/>
      <c r="L536" s="14"/>
      <c r="M536" s="14"/>
    </row>
    <row r="537" spans="1:14" x14ac:dyDescent="0.2">
      <c r="A537" s="14"/>
      <c r="B537" s="14"/>
      <c r="C537" s="14"/>
      <c r="D537" s="32"/>
      <c r="E537" s="13" t="s">
        <v>523</v>
      </c>
      <c r="F537" s="16">
        <v>1</v>
      </c>
      <c r="G537" s="17">
        <v>122.82</v>
      </c>
      <c r="H537" s="17">
        <v>0</v>
      </c>
      <c r="I537" s="17">
        <v>3</v>
      </c>
      <c r="J537" s="15">
        <f>OR(F537&lt;&gt;0,G537&lt;&gt;0,H537&lt;&gt;0,I537&lt;&gt;0)*(F537 + (F537 = 0))*(G537 + (G537 = 0))*(H537 + (H537 = 0))*(I537 + (I537 = 0))</f>
        <v>368.46</v>
      </c>
      <c r="K537" s="14"/>
      <c r="L537" s="14"/>
      <c r="M537" s="14"/>
    </row>
    <row r="538" spans="1:14" x14ac:dyDescent="0.2">
      <c r="A538" s="14"/>
      <c r="B538" s="14"/>
      <c r="C538" s="14"/>
      <c r="D538" s="32"/>
      <c r="E538" s="13" t="s">
        <v>524</v>
      </c>
      <c r="F538" s="16">
        <v>1</v>
      </c>
      <c r="G538" s="17">
        <v>126.24</v>
      </c>
      <c r="H538" s="17">
        <v>0</v>
      </c>
      <c r="I538" s="17">
        <v>2.8</v>
      </c>
      <c r="J538" s="15">
        <f>OR(F538&lt;&gt;0,G538&lt;&gt;0,H538&lt;&gt;0,I538&lt;&gt;0)*(F538 + (F538 = 0))*(G538 + (G538 = 0))*(H538 + (H538 = 0))*(I538 + (I538 = 0))</f>
        <v>353.47</v>
      </c>
      <c r="K538" s="14"/>
      <c r="L538" s="14"/>
      <c r="M538" s="14"/>
    </row>
    <row r="539" spans="1:14" x14ac:dyDescent="0.2">
      <c r="A539" s="14"/>
      <c r="B539" s="14"/>
      <c r="C539" s="14"/>
      <c r="D539" s="32"/>
      <c r="E539" s="14"/>
      <c r="F539" s="14"/>
      <c r="G539" s="14"/>
      <c r="H539" s="14"/>
      <c r="I539" s="14"/>
      <c r="J539" s="18" t="s">
        <v>525</v>
      </c>
      <c r="K539" s="19">
        <f>SUM(J535:J538)</f>
        <v>1026.45</v>
      </c>
      <c r="L539" s="17">
        <v>84.47</v>
      </c>
      <c r="M539" s="19">
        <f>ROUND(K539*L539,2)</f>
        <v>86704.23</v>
      </c>
    </row>
    <row r="540" spans="1:14" ht="1" customHeight="1" x14ac:dyDescent="0.2">
      <c r="A540" s="20"/>
      <c r="B540" s="20"/>
      <c r="C540" s="20"/>
      <c r="D540" s="33"/>
      <c r="E540" s="20"/>
      <c r="F540" s="20"/>
      <c r="G540" s="20"/>
      <c r="H540" s="20"/>
      <c r="I540" s="20"/>
      <c r="J540" s="20"/>
      <c r="K540" s="20"/>
      <c r="L540" s="20"/>
      <c r="M540" s="20"/>
    </row>
    <row r="541" spans="1:14" x14ac:dyDescent="0.2">
      <c r="A541" s="12" t="s">
        <v>526</v>
      </c>
      <c r="B541" s="13" t="s">
        <v>21</v>
      </c>
      <c r="C541" s="13" t="s">
        <v>166</v>
      </c>
      <c r="D541" s="21" t="s">
        <v>527</v>
      </c>
      <c r="E541" s="14"/>
      <c r="F541" s="14"/>
      <c r="G541" s="14"/>
      <c r="H541" s="14"/>
      <c r="I541" s="14"/>
      <c r="J541" s="14"/>
      <c r="K541" s="15">
        <f>K544</f>
        <v>48</v>
      </c>
      <c r="L541" s="15">
        <f>L544</f>
        <v>61.37</v>
      </c>
      <c r="M541" s="15">
        <f>M544</f>
        <v>2945.76</v>
      </c>
    </row>
    <row r="542" spans="1:14" ht="84" x14ac:dyDescent="0.2">
      <c r="A542" s="14"/>
      <c r="B542" s="14"/>
      <c r="C542" s="14"/>
      <c r="D542" s="21" t="s">
        <v>528</v>
      </c>
      <c r="E542" s="14"/>
      <c r="F542" s="14"/>
      <c r="G542" s="14"/>
      <c r="H542" s="14"/>
      <c r="I542" s="14"/>
      <c r="J542" s="14"/>
      <c r="K542" s="14"/>
      <c r="L542" s="14"/>
      <c r="M542" s="14"/>
    </row>
    <row r="543" spans="1:14" x14ac:dyDescent="0.2">
      <c r="A543" s="14"/>
      <c r="B543" s="14"/>
      <c r="C543" s="14"/>
      <c r="D543" s="32"/>
      <c r="E543" s="13" t="s">
        <v>480</v>
      </c>
      <c r="F543" s="16">
        <v>4</v>
      </c>
      <c r="G543" s="17">
        <v>4</v>
      </c>
      <c r="H543" s="17">
        <v>0</v>
      </c>
      <c r="I543" s="17">
        <v>3</v>
      </c>
      <c r="J543" s="15">
        <f>OR(F543&lt;&gt;0,G543&lt;&gt;0,H543&lt;&gt;0,I543&lt;&gt;0)*(F543 + (F543 = 0))*(G543 + (G543 = 0))*(H543 + (H543 = 0))*(I543 + (I543 = 0))</f>
        <v>48</v>
      </c>
      <c r="K543" s="14"/>
      <c r="L543" s="14"/>
      <c r="M543" s="14"/>
    </row>
    <row r="544" spans="1:14" x14ac:dyDescent="0.2">
      <c r="A544" s="14"/>
      <c r="B544" s="14"/>
      <c r="C544" s="14"/>
      <c r="D544" s="32"/>
      <c r="E544" s="14"/>
      <c r="F544" s="14"/>
      <c r="G544" s="14"/>
      <c r="H544" s="14"/>
      <c r="I544" s="14"/>
      <c r="J544" s="18" t="s">
        <v>529</v>
      </c>
      <c r="K544" s="19">
        <f>J543</f>
        <v>48</v>
      </c>
      <c r="L544" s="17">
        <v>61.37</v>
      </c>
      <c r="M544" s="19">
        <f>ROUND(K544*L544,2)</f>
        <v>2945.76</v>
      </c>
    </row>
    <row r="545" spans="1:14" ht="1" customHeight="1" x14ac:dyDescent="0.2">
      <c r="A545" s="20"/>
      <c r="B545" s="20"/>
      <c r="C545" s="20"/>
      <c r="D545" s="33"/>
      <c r="E545" s="20"/>
      <c r="F545" s="20"/>
      <c r="G545" s="20"/>
      <c r="H545" s="20"/>
      <c r="I545" s="20"/>
      <c r="J545" s="20"/>
      <c r="K545" s="20"/>
      <c r="L545" s="20"/>
      <c r="M545" s="20"/>
    </row>
    <row r="546" spans="1:14" x14ac:dyDescent="0.2">
      <c r="A546" s="12" t="s">
        <v>530</v>
      </c>
      <c r="B546" s="13" t="s">
        <v>21</v>
      </c>
      <c r="C546" s="13" t="s">
        <v>3</v>
      </c>
      <c r="D546" s="21" t="s">
        <v>531</v>
      </c>
      <c r="E546" s="14"/>
      <c r="F546" s="14"/>
      <c r="G546" s="14"/>
      <c r="H546" s="14"/>
      <c r="I546" s="14"/>
      <c r="J546" s="14"/>
      <c r="K546" s="15">
        <f>K549</f>
        <v>4</v>
      </c>
      <c r="L546" s="15">
        <f>L549</f>
        <v>292.8</v>
      </c>
      <c r="M546" s="15">
        <f>M549</f>
        <v>1171.2</v>
      </c>
    </row>
    <row r="547" spans="1:14" x14ac:dyDescent="0.2">
      <c r="A547" s="14"/>
      <c r="B547" s="14"/>
      <c r="C547" s="14"/>
      <c r="D547" s="21" t="s">
        <v>532</v>
      </c>
      <c r="E547" s="14"/>
      <c r="F547" s="14"/>
      <c r="G547" s="14"/>
      <c r="H547" s="14"/>
      <c r="I547" s="14"/>
      <c r="J547" s="14"/>
      <c r="K547" s="14"/>
      <c r="L547" s="14"/>
      <c r="M547" s="14"/>
    </row>
    <row r="548" spans="1:14" x14ac:dyDescent="0.2">
      <c r="A548" s="14"/>
      <c r="B548" s="14"/>
      <c r="C548" s="14"/>
      <c r="D548" s="32"/>
      <c r="E548" s="13" t="s">
        <v>533</v>
      </c>
      <c r="F548" s="16">
        <v>4</v>
      </c>
      <c r="G548" s="17">
        <v>0</v>
      </c>
      <c r="H548" s="17">
        <v>0</v>
      </c>
      <c r="I548" s="17">
        <v>0</v>
      </c>
      <c r="J548" s="15">
        <f>OR(F548&lt;&gt;0,G548&lt;&gt;0,H548&lt;&gt;0,I548&lt;&gt;0)*(F548 + (F548 = 0))*(G548 + (G548 = 0))*(H548 + (H548 = 0))*(I548 + (I548 = 0))</f>
        <v>4</v>
      </c>
      <c r="K548" s="14"/>
      <c r="L548" s="14"/>
      <c r="M548" s="14"/>
    </row>
    <row r="549" spans="1:14" x14ac:dyDescent="0.2">
      <c r="A549" s="14"/>
      <c r="B549" s="14"/>
      <c r="C549" s="14"/>
      <c r="D549" s="32"/>
      <c r="E549" s="14"/>
      <c r="F549" s="14"/>
      <c r="G549" s="14"/>
      <c r="H549" s="14"/>
      <c r="I549" s="14"/>
      <c r="J549" s="18" t="s">
        <v>534</v>
      </c>
      <c r="K549" s="19">
        <f>J548</f>
        <v>4</v>
      </c>
      <c r="L549" s="17">
        <v>292.8</v>
      </c>
      <c r="M549" s="19">
        <f>ROUND(K549*L549,2)</f>
        <v>1171.2</v>
      </c>
    </row>
    <row r="550" spans="1:14" ht="1" customHeight="1" x14ac:dyDescent="0.2">
      <c r="A550" s="20"/>
      <c r="B550" s="20"/>
      <c r="C550" s="20"/>
      <c r="D550" s="33"/>
      <c r="E550" s="20"/>
      <c r="F550" s="20"/>
      <c r="G550" s="20"/>
      <c r="H550" s="20"/>
      <c r="I550" s="20"/>
      <c r="J550" s="20"/>
      <c r="K550" s="20"/>
      <c r="L550" s="20"/>
      <c r="M550" s="20"/>
    </row>
    <row r="551" spans="1:14" x14ac:dyDescent="0.2">
      <c r="A551" s="13" t="s">
        <v>313</v>
      </c>
      <c r="B551" s="13" t="s">
        <v>21</v>
      </c>
      <c r="C551" s="13" t="s">
        <v>166</v>
      </c>
      <c r="D551" s="21" t="s">
        <v>314</v>
      </c>
      <c r="E551" s="14"/>
      <c r="F551" s="14"/>
      <c r="G551" s="14"/>
      <c r="H551" s="14"/>
      <c r="I551" s="14"/>
      <c r="J551" s="14"/>
      <c r="K551" s="15">
        <f>K556</f>
        <v>289.37</v>
      </c>
      <c r="L551" s="15">
        <f>L556</f>
        <v>49.17</v>
      </c>
      <c r="M551" s="15">
        <f>M556</f>
        <v>14228.32</v>
      </c>
      <c r="N551" t="s">
        <v>1002</v>
      </c>
    </row>
    <row r="552" spans="1:14" ht="120" x14ac:dyDescent="0.2">
      <c r="A552" s="14"/>
      <c r="B552" s="14"/>
      <c r="C552" s="14"/>
      <c r="D552" s="21" t="s">
        <v>315</v>
      </c>
      <c r="E552" s="14"/>
      <c r="F552" s="14"/>
      <c r="G552" s="14"/>
      <c r="H552" s="14"/>
      <c r="I552" s="14"/>
      <c r="J552" s="14"/>
      <c r="K552" s="14"/>
      <c r="L552" s="14"/>
      <c r="M552" s="14"/>
    </row>
    <row r="553" spans="1:14" x14ac:dyDescent="0.2">
      <c r="A553" s="14"/>
      <c r="B553" s="14"/>
      <c r="C553" s="14"/>
      <c r="D553" s="32"/>
      <c r="E553" s="13" t="s">
        <v>302</v>
      </c>
      <c r="F553" s="16">
        <v>1</v>
      </c>
      <c r="G553" s="17">
        <v>53.87</v>
      </c>
      <c r="H553" s="17">
        <v>0</v>
      </c>
      <c r="I553" s="17">
        <v>2.6</v>
      </c>
      <c r="J553" s="15">
        <f>OR(F553&lt;&gt;0,G553&lt;&gt;0,H553&lt;&gt;0,I553&lt;&gt;0)*(F553 + (F553 = 0))*(G553 + (G553 = 0))*(H553 + (H553 = 0))*(I553 + (I553 = 0))</f>
        <v>140.06</v>
      </c>
      <c r="K553" s="14"/>
      <c r="L553" s="14"/>
      <c r="M553" s="14"/>
    </row>
    <row r="554" spans="1:14" x14ac:dyDescent="0.2">
      <c r="A554" s="14"/>
      <c r="B554" s="14"/>
      <c r="C554" s="14"/>
      <c r="D554" s="32"/>
      <c r="E554" s="13" t="s">
        <v>302</v>
      </c>
      <c r="F554" s="16">
        <v>1</v>
      </c>
      <c r="G554" s="17">
        <v>53.87</v>
      </c>
      <c r="H554" s="17">
        <v>0</v>
      </c>
      <c r="I554" s="17">
        <v>2.6</v>
      </c>
      <c r="J554" s="15">
        <f>OR(F554&lt;&gt;0,G554&lt;&gt;0,H554&lt;&gt;0,I554&lt;&gt;0)*(F554 + (F554 = 0))*(G554 + (G554 = 0))*(H554 + (H554 = 0))*(I554 + (I554 = 0))</f>
        <v>140.06</v>
      </c>
      <c r="K554" s="14"/>
      <c r="L554" s="14"/>
      <c r="M554" s="14"/>
    </row>
    <row r="555" spans="1:14" x14ac:dyDescent="0.2">
      <c r="A555" s="14"/>
      <c r="B555" s="14"/>
      <c r="C555" s="14"/>
      <c r="D555" s="32"/>
      <c r="E555" s="13" t="s">
        <v>466</v>
      </c>
      <c r="F555" s="16">
        <v>2</v>
      </c>
      <c r="G555" s="17">
        <v>1.85</v>
      </c>
      <c r="H555" s="17">
        <v>0</v>
      </c>
      <c r="I555" s="17">
        <v>2.5</v>
      </c>
      <c r="J555" s="15">
        <f>OR(F555&lt;&gt;0,G555&lt;&gt;0,H555&lt;&gt;0,I555&lt;&gt;0)*(F555 + (F555 = 0))*(G555 + (G555 = 0))*(H555 + (H555 = 0))*(I555 + (I555 = 0))</f>
        <v>9.25</v>
      </c>
      <c r="K555" s="14"/>
      <c r="L555" s="14"/>
      <c r="M555" s="14"/>
    </row>
    <row r="556" spans="1:14" x14ac:dyDescent="0.2">
      <c r="A556" s="14"/>
      <c r="B556" s="14"/>
      <c r="C556" s="14"/>
      <c r="D556" s="32"/>
      <c r="E556" s="14"/>
      <c r="F556" s="14"/>
      <c r="G556" s="14"/>
      <c r="H556" s="14"/>
      <c r="I556" s="14"/>
      <c r="J556" s="18" t="s">
        <v>319</v>
      </c>
      <c r="K556" s="19">
        <f>SUM(J553:J555)</f>
        <v>289.37</v>
      </c>
      <c r="L556" s="17">
        <v>49.17</v>
      </c>
      <c r="M556" s="19">
        <f>ROUND(K556*L556,2)</f>
        <v>14228.32</v>
      </c>
    </row>
    <row r="557" spans="1:14" ht="1" customHeight="1" x14ac:dyDescent="0.2">
      <c r="A557" s="20"/>
      <c r="B557" s="20"/>
      <c r="C557" s="20"/>
      <c r="D557" s="33"/>
      <c r="E557" s="20"/>
      <c r="F557" s="20"/>
      <c r="G557" s="20"/>
      <c r="H557" s="20"/>
      <c r="I557" s="20"/>
      <c r="J557" s="20"/>
      <c r="K557" s="20"/>
      <c r="L557" s="20"/>
      <c r="M557" s="20"/>
    </row>
    <row r="558" spans="1:14" x14ac:dyDescent="0.2">
      <c r="A558" s="13" t="s">
        <v>535</v>
      </c>
      <c r="B558" s="13" t="s">
        <v>21</v>
      </c>
      <c r="C558" s="13" t="s">
        <v>166</v>
      </c>
      <c r="D558" s="21" t="s">
        <v>536</v>
      </c>
      <c r="E558" s="14"/>
      <c r="F558" s="14"/>
      <c r="G558" s="14"/>
      <c r="H558" s="14"/>
      <c r="I558" s="14"/>
      <c r="J558" s="14"/>
      <c r="K558" s="15">
        <f>K563</f>
        <v>408.64</v>
      </c>
      <c r="L558" s="15">
        <f>L563</f>
        <v>46.24</v>
      </c>
      <c r="M558" s="15">
        <f>M563</f>
        <v>18895.509999999998</v>
      </c>
      <c r="N558" t="s">
        <v>1006</v>
      </c>
    </row>
    <row r="559" spans="1:14" ht="108" x14ac:dyDescent="0.2">
      <c r="A559" s="14"/>
      <c r="B559" s="14"/>
      <c r="C559" s="14"/>
      <c r="D559" s="21" t="s">
        <v>537</v>
      </c>
      <c r="E559" s="14"/>
      <c r="F559" s="14"/>
      <c r="G559" s="14"/>
      <c r="H559" s="14"/>
      <c r="I559" s="14"/>
      <c r="J559" s="14"/>
      <c r="K559" s="14"/>
      <c r="L559" s="14"/>
      <c r="M559" s="14"/>
    </row>
    <row r="560" spans="1:14" x14ac:dyDescent="0.2">
      <c r="A560" s="14"/>
      <c r="B560" s="14"/>
      <c r="C560" s="14"/>
      <c r="D560" s="32"/>
      <c r="E560" s="13" t="s">
        <v>302</v>
      </c>
      <c r="F560" s="16">
        <v>1</v>
      </c>
      <c r="G560" s="17">
        <v>68.97</v>
      </c>
      <c r="H560" s="17">
        <v>0</v>
      </c>
      <c r="I560" s="17">
        <v>2.6</v>
      </c>
      <c r="J560" s="15">
        <f>OR(F560&lt;&gt;0,G560&lt;&gt;0,H560&lt;&gt;0,I560&lt;&gt;0)*(F560 + (F560 = 0))*(G560 + (G560 = 0))*(H560 + (H560 = 0))*(I560 + (I560 = 0))</f>
        <v>179.32</v>
      </c>
      <c r="K560" s="14"/>
      <c r="L560" s="14"/>
      <c r="M560" s="14"/>
    </row>
    <row r="561" spans="1:13" x14ac:dyDescent="0.2">
      <c r="A561" s="14"/>
      <c r="B561" s="14"/>
      <c r="C561" s="14"/>
      <c r="D561" s="32"/>
      <c r="E561" s="13" t="s">
        <v>302</v>
      </c>
      <c r="F561" s="16">
        <v>1</v>
      </c>
      <c r="G561" s="17">
        <v>68.97</v>
      </c>
      <c r="H561" s="17">
        <v>0</v>
      </c>
      <c r="I561" s="17">
        <v>2.6</v>
      </c>
      <c r="J561" s="15">
        <f>OR(F561&lt;&gt;0,G561&lt;&gt;0,H561&lt;&gt;0,I561&lt;&gt;0)*(F561 + (F561 = 0))*(G561 + (G561 = 0))*(H561 + (H561 = 0))*(I561 + (I561 = 0))</f>
        <v>179.32</v>
      </c>
      <c r="K561" s="14"/>
      <c r="L561" s="14"/>
      <c r="M561" s="14"/>
    </row>
    <row r="562" spans="1:13" x14ac:dyDescent="0.2">
      <c r="A562" s="14"/>
      <c r="B562" s="14"/>
      <c r="C562" s="14"/>
      <c r="D562" s="32"/>
      <c r="E562" s="13" t="s">
        <v>466</v>
      </c>
      <c r="F562" s="16">
        <v>1</v>
      </c>
      <c r="G562" s="17">
        <v>20</v>
      </c>
      <c r="H562" s="17">
        <v>0</v>
      </c>
      <c r="I562" s="17">
        <v>2.5</v>
      </c>
      <c r="J562" s="15">
        <f>OR(F562&lt;&gt;0,G562&lt;&gt;0,H562&lt;&gt;0,I562&lt;&gt;0)*(F562 + (F562 = 0))*(G562 + (G562 = 0))*(H562 + (H562 = 0))*(I562 + (I562 = 0))</f>
        <v>50</v>
      </c>
      <c r="K562" s="14"/>
      <c r="L562" s="14"/>
      <c r="M562" s="14"/>
    </row>
    <row r="563" spans="1:13" x14ac:dyDescent="0.2">
      <c r="A563" s="14"/>
      <c r="B563" s="14"/>
      <c r="C563" s="14"/>
      <c r="D563" s="32"/>
      <c r="E563" s="14"/>
      <c r="F563" s="14"/>
      <c r="G563" s="14"/>
      <c r="H563" s="14"/>
      <c r="I563" s="14"/>
      <c r="J563" s="18" t="s">
        <v>538</v>
      </c>
      <c r="K563" s="19">
        <f>SUM(J560:J562)</f>
        <v>408.64</v>
      </c>
      <c r="L563" s="17">
        <v>46.24</v>
      </c>
      <c r="M563" s="19">
        <f>ROUND(K563*L563,2)</f>
        <v>18895.509999999998</v>
      </c>
    </row>
    <row r="564" spans="1:13" ht="1" customHeight="1" x14ac:dyDescent="0.2">
      <c r="A564" s="20"/>
      <c r="B564" s="20"/>
      <c r="C564" s="20"/>
      <c r="D564" s="33"/>
      <c r="E564" s="20"/>
      <c r="F564" s="20"/>
      <c r="G564" s="20"/>
      <c r="H564" s="20"/>
      <c r="I564" s="20"/>
      <c r="J564" s="20"/>
      <c r="K564" s="20"/>
      <c r="L564" s="20"/>
      <c r="M564" s="20"/>
    </row>
    <row r="565" spans="1:13" x14ac:dyDescent="0.2">
      <c r="A565" s="13" t="s">
        <v>539</v>
      </c>
      <c r="B565" s="13" t="s">
        <v>21</v>
      </c>
      <c r="C565" s="13" t="s">
        <v>166</v>
      </c>
      <c r="D565" s="21" t="s">
        <v>540</v>
      </c>
      <c r="E565" s="14"/>
      <c r="F565" s="14"/>
      <c r="G565" s="14"/>
      <c r="H565" s="14"/>
      <c r="I565" s="14"/>
      <c r="J565" s="14"/>
      <c r="K565" s="15">
        <f>K568</f>
        <v>98.75</v>
      </c>
      <c r="L565" s="15">
        <f>L568</f>
        <v>7.08</v>
      </c>
      <c r="M565" s="15">
        <f>M568</f>
        <v>699.15</v>
      </c>
    </row>
    <row r="566" spans="1:13" ht="108" x14ac:dyDescent="0.2">
      <c r="A566" s="14"/>
      <c r="B566" s="14"/>
      <c r="C566" s="14"/>
      <c r="D566" s="21" t="s">
        <v>541</v>
      </c>
      <c r="E566" s="14"/>
      <c r="F566" s="14"/>
      <c r="G566" s="14"/>
      <c r="H566" s="14"/>
      <c r="I566" s="14"/>
      <c r="J566" s="14"/>
      <c r="K566" s="14"/>
      <c r="L566" s="14"/>
      <c r="M566" s="14"/>
    </row>
    <row r="567" spans="1:13" x14ac:dyDescent="0.2">
      <c r="A567" s="14"/>
      <c r="B567" s="14"/>
      <c r="C567" s="14"/>
      <c r="D567" s="32"/>
      <c r="E567" s="13" t="s">
        <v>237</v>
      </c>
      <c r="F567" s="16">
        <v>1</v>
      </c>
      <c r="G567" s="17">
        <v>98.75</v>
      </c>
      <c r="H567" s="17">
        <v>0</v>
      </c>
      <c r="I567" s="17">
        <v>0</v>
      </c>
      <c r="J567" s="15">
        <f>OR(F567&lt;&gt;0,G567&lt;&gt;0,H567&lt;&gt;0,I567&lt;&gt;0)*(F567 + (F567 = 0))*(G567 + (G567 = 0))*(H567 + (H567 = 0))*(I567 + (I567 = 0))</f>
        <v>98.75</v>
      </c>
      <c r="K567" s="14"/>
      <c r="L567" s="14"/>
      <c r="M567" s="14"/>
    </row>
    <row r="568" spans="1:13" x14ac:dyDescent="0.2">
      <c r="A568" s="14"/>
      <c r="B568" s="14"/>
      <c r="C568" s="14"/>
      <c r="D568" s="32"/>
      <c r="E568" s="14"/>
      <c r="F568" s="14"/>
      <c r="G568" s="14"/>
      <c r="H568" s="14"/>
      <c r="I568" s="14"/>
      <c r="J568" s="18" t="s">
        <v>542</v>
      </c>
      <c r="K568" s="19">
        <f>J567</f>
        <v>98.75</v>
      </c>
      <c r="L568" s="17">
        <v>7.08</v>
      </c>
      <c r="M568" s="19">
        <f>ROUND(K568*L568,2)</f>
        <v>699.15</v>
      </c>
    </row>
    <row r="569" spans="1:13" ht="1" customHeight="1" x14ac:dyDescent="0.2">
      <c r="A569" s="20"/>
      <c r="B569" s="20"/>
      <c r="C569" s="20"/>
      <c r="D569" s="33"/>
      <c r="E569" s="20"/>
      <c r="F569" s="20"/>
      <c r="G569" s="20"/>
      <c r="H569" s="20"/>
      <c r="I569" s="20"/>
      <c r="J569" s="20"/>
      <c r="K569" s="20"/>
      <c r="L569" s="20"/>
      <c r="M569" s="20"/>
    </row>
    <row r="570" spans="1:13" x14ac:dyDescent="0.2">
      <c r="A570" s="13" t="s">
        <v>543</v>
      </c>
      <c r="B570" s="13" t="s">
        <v>21</v>
      </c>
      <c r="C570" s="13" t="s">
        <v>166</v>
      </c>
      <c r="D570" s="21" t="s">
        <v>544</v>
      </c>
      <c r="E570" s="14"/>
      <c r="F570" s="14"/>
      <c r="G570" s="14"/>
      <c r="H570" s="14"/>
      <c r="I570" s="14"/>
      <c r="J570" s="14"/>
      <c r="K570" s="15">
        <f>K574</f>
        <v>114.67</v>
      </c>
      <c r="L570" s="15">
        <f>L574</f>
        <v>7.32</v>
      </c>
      <c r="M570" s="15">
        <f>M574</f>
        <v>839.38</v>
      </c>
    </row>
    <row r="571" spans="1:13" ht="108" x14ac:dyDescent="0.2">
      <c r="A571" s="14"/>
      <c r="B571" s="14"/>
      <c r="C571" s="14"/>
      <c r="D571" s="21" t="s">
        <v>545</v>
      </c>
      <c r="E571" s="14"/>
      <c r="F571" s="14"/>
      <c r="G571" s="14"/>
      <c r="H571" s="14"/>
      <c r="I571" s="14"/>
      <c r="J571" s="14"/>
      <c r="K571" s="14"/>
      <c r="L571" s="14"/>
      <c r="M571" s="14"/>
    </row>
    <row r="572" spans="1:13" x14ac:dyDescent="0.2">
      <c r="A572" s="14"/>
      <c r="B572" s="14"/>
      <c r="C572" s="14"/>
      <c r="D572" s="32"/>
      <c r="E572" s="13" t="s">
        <v>353</v>
      </c>
      <c r="F572" s="16">
        <v>1</v>
      </c>
      <c r="G572" s="17">
        <v>16.149999999999999</v>
      </c>
      <c r="H572" s="17">
        <v>0</v>
      </c>
      <c r="I572" s="17">
        <v>5.8</v>
      </c>
      <c r="J572" s="15">
        <f>OR(F572&lt;&gt;0,G572&lt;&gt;0,H572&lt;&gt;0,I572&lt;&gt;0)*(F572 + (F572 = 0))*(G572 + (G572 = 0))*(H572 + (H572 = 0))*(I572 + (I572 = 0))</f>
        <v>93.67</v>
      </c>
      <c r="K572" s="14"/>
      <c r="L572" s="14"/>
      <c r="M572" s="14"/>
    </row>
    <row r="573" spans="1:13" x14ac:dyDescent="0.2">
      <c r="A573" s="14"/>
      <c r="B573" s="14"/>
      <c r="C573" s="14"/>
      <c r="D573" s="32"/>
      <c r="E573" s="13" t="s">
        <v>546</v>
      </c>
      <c r="F573" s="16">
        <v>1</v>
      </c>
      <c r="G573" s="17">
        <v>210</v>
      </c>
      <c r="H573" s="17">
        <v>0.1</v>
      </c>
      <c r="I573" s="17">
        <v>0</v>
      </c>
      <c r="J573" s="15">
        <f>OR(F573&lt;&gt;0,G573&lt;&gt;0,H573&lt;&gt;0,I573&lt;&gt;0)*(F573 + (F573 = 0))*(G573 + (G573 = 0))*(H573 + (H573 = 0))*(I573 + (I573 = 0))</f>
        <v>21</v>
      </c>
      <c r="K573" s="14"/>
      <c r="L573" s="14"/>
      <c r="M573" s="14"/>
    </row>
    <row r="574" spans="1:13" x14ac:dyDescent="0.2">
      <c r="A574" s="14"/>
      <c r="B574" s="14"/>
      <c r="C574" s="14"/>
      <c r="D574" s="32"/>
      <c r="E574" s="14"/>
      <c r="F574" s="14"/>
      <c r="G574" s="14"/>
      <c r="H574" s="14"/>
      <c r="I574" s="14"/>
      <c r="J574" s="18" t="s">
        <v>547</v>
      </c>
      <c r="K574" s="19">
        <f>SUM(J572:J573)</f>
        <v>114.67</v>
      </c>
      <c r="L574" s="17">
        <v>7.32</v>
      </c>
      <c r="M574" s="19">
        <f>ROUND(K574*L574,2)</f>
        <v>839.38</v>
      </c>
    </row>
    <row r="575" spans="1:13" ht="1" customHeight="1" x14ac:dyDescent="0.2">
      <c r="A575" s="20"/>
      <c r="B575" s="20"/>
      <c r="C575" s="20"/>
      <c r="D575" s="33"/>
      <c r="E575" s="20"/>
      <c r="F575" s="20"/>
      <c r="G575" s="20"/>
      <c r="H575" s="20"/>
      <c r="I575" s="20"/>
      <c r="J575" s="20"/>
      <c r="K575" s="20"/>
      <c r="L575" s="20"/>
      <c r="M575" s="20"/>
    </row>
    <row r="576" spans="1:13" x14ac:dyDescent="0.2">
      <c r="A576" s="12" t="s">
        <v>548</v>
      </c>
      <c r="B576" s="13" t="s">
        <v>21</v>
      </c>
      <c r="C576" s="13" t="s">
        <v>166</v>
      </c>
      <c r="D576" s="21" t="s">
        <v>549</v>
      </c>
      <c r="E576" s="14"/>
      <c r="F576" s="14"/>
      <c r="G576" s="14"/>
      <c r="H576" s="14"/>
      <c r="I576" s="14"/>
      <c r="J576" s="14"/>
      <c r="K576" s="15">
        <f>K579</f>
        <v>4.75</v>
      </c>
      <c r="L576" s="15">
        <f>L579</f>
        <v>20.98</v>
      </c>
      <c r="M576" s="15">
        <f>M579</f>
        <v>99.66</v>
      </c>
    </row>
    <row r="577" spans="1:13" ht="24" x14ac:dyDescent="0.2">
      <c r="A577" s="14"/>
      <c r="B577" s="14"/>
      <c r="C577" s="14"/>
      <c r="D577" s="21" t="s">
        <v>550</v>
      </c>
      <c r="E577" s="14"/>
      <c r="F577" s="14"/>
      <c r="G577" s="14"/>
      <c r="H577" s="14"/>
      <c r="I577" s="14"/>
      <c r="J577" s="14"/>
      <c r="K577" s="14"/>
      <c r="L577" s="14"/>
      <c r="M577" s="14"/>
    </row>
    <row r="578" spans="1:13" x14ac:dyDescent="0.2">
      <c r="A578" s="14"/>
      <c r="B578" s="14"/>
      <c r="C578" s="14"/>
      <c r="D578" s="32"/>
      <c r="E578" s="13" t="s">
        <v>551</v>
      </c>
      <c r="F578" s="16">
        <v>19</v>
      </c>
      <c r="G578" s="17">
        <v>0.5</v>
      </c>
      <c r="H578" s="17">
        <v>0</v>
      </c>
      <c r="I578" s="17">
        <v>0.5</v>
      </c>
      <c r="J578" s="15">
        <f>OR(F578&lt;&gt;0,G578&lt;&gt;0,H578&lt;&gt;0,I578&lt;&gt;0)*(F578 + (F578 = 0))*(G578 + (G578 = 0))*(H578 + (H578 = 0))*(I578 + (I578 = 0))</f>
        <v>4.75</v>
      </c>
      <c r="K578" s="14"/>
      <c r="L578" s="14"/>
      <c r="M578" s="14"/>
    </row>
    <row r="579" spans="1:13" x14ac:dyDescent="0.2">
      <c r="A579" s="14"/>
      <c r="B579" s="14"/>
      <c r="C579" s="14"/>
      <c r="D579" s="32"/>
      <c r="E579" s="14"/>
      <c r="F579" s="14"/>
      <c r="G579" s="14"/>
      <c r="H579" s="14"/>
      <c r="I579" s="14"/>
      <c r="J579" s="18" t="s">
        <v>552</v>
      </c>
      <c r="K579" s="19">
        <f>J578</f>
        <v>4.75</v>
      </c>
      <c r="L579" s="17">
        <v>20.98</v>
      </c>
      <c r="M579" s="19">
        <f>ROUND(K579*L579,2)</f>
        <v>99.66</v>
      </c>
    </row>
    <row r="580" spans="1:13" ht="1" customHeight="1" x14ac:dyDescent="0.2">
      <c r="A580" s="20"/>
      <c r="B580" s="20"/>
      <c r="C580" s="20"/>
      <c r="D580" s="33"/>
      <c r="E580" s="20"/>
      <c r="F580" s="20"/>
      <c r="G580" s="20"/>
      <c r="H580" s="20"/>
      <c r="I580" s="20"/>
      <c r="J580" s="20"/>
      <c r="K580" s="20"/>
      <c r="L580" s="20"/>
      <c r="M580" s="20"/>
    </row>
    <row r="581" spans="1:13" x14ac:dyDescent="0.2">
      <c r="A581" s="14"/>
      <c r="B581" s="14"/>
      <c r="C581" s="14"/>
      <c r="D581" s="32"/>
      <c r="E581" s="14"/>
      <c r="F581" s="14"/>
      <c r="G581" s="14"/>
      <c r="H581" s="14"/>
      <c r="I581" s="14"/>
      <c r="J581" s="18" t="s">
        <v>553</v>
      </c>
      <c r="K581" s="17">
        <v>1</v>
      </c>
      <c r="L581" s="19">
        <f>M527+M533+M541+M546+M551+M558+M565+M570+M576</f>
        <v>157658.69</v>
      </c>
      <c r="M581" s="19">
        <f>ROUND(K581*L581,2)</f>
        <v>157658.69</v>
      </c>
    </row>
    <row r="582" spans="1:13" ht="1" customHeight="1" x14ac:dyDescent="0.2">
      <c r="A582" s="20"/>
      <c r="B582" s="20"/>
      <c r="C582" s="20"/>
      <c r="D582" s="33"/>
      <c r="E582" s="20"/>
      <c r="F582" s="20"/>
      <c r="G582" s="20"/>
      <c r="H582" s="20"/>
      <c r="I582" s="20"/>
      <c r="J582" s="20"/>
      <c r="K582" s="20"/>
      <c r="L582" s="20"/>
      <c r="M582" s="20"/>
    </row>
    <row r="583" spans="1:13" x14ac:dyDescent="0.2">
      <c r="A583" s="9" t="s">
        <v>554</v>
      </c>
      <c r="B583" s="9" t="s">
        <v>15</v>
      </c>
      <c r="C583" s="9" t="s">
        <v>16</v>
      </c>
      <c r="D583" s="31" t="s">
        <v>555</v>
      </c>
      <c r="E583" s="10"/>
      <c r="F583" s="10"/>
      <c r="G583" s="10"/>
      <c r="H583" s="10"/>
      <c r="I583" s="10"/>
      <c r="J583" s="10"/>
      <c r="K583" s="11">
        <f>K631</f>
        <v>1</v>
      </c>
      <c r="L583" s="11">
        <f>L631</f>
        <v>127916.65</v>
      </c>
      <c r="M583" s="11">
        <f>M631</f>
        <v>127916.65</v>
      </c>
    </row>
    <row r="584" spans="1:13" x14ac:dyDescent="0.2">
      <c r="A584" s="13" t="s">
        <v>556</v>
      </c>
      <c r="B584" s="13" t="s">
        <v>21</v>
      </c>
      <c r="C584" s="13" t="s">
        <v>166</v>
      </c>
      <c r="D584" s="21" t="s">
        <v>557</v>
      </c>
      <c r="E584" s="14"/>
      <c r="F584" s="14"/>
      <c r="G584" s="14"/>
      <c r="H584" s="14"/>
      <c r="I584" s="14"/>
      <c r="J584" s="14"/>
      <c r="K584" s="15">
        <f>K592</f>
        <v>1566.64</v>
      </c>
      <c r="L584" s="15">
        <f>L592</f>
        <v>43.09</v>
      </c>
      <c r="M584" s="15">
        <f>M592</f>
        <v>67506.52</v>
      </c>
    </row>
    <row r="585" spans="1:13" ht="132" x14ac:dyDescent="0.2">
      <c r="A585" s="14"/>
      <c r="B585" s="14"/>
      <c r="C585" s="14"/>
      <c r="D585" s="21" t="s">
        <v>558</v>
      </c>
      <c r="E585" s="14"/>
      <c r="F585" s="14"/>
      <c r="G585" s="14"/>
      <c r="H585" s="14"/>
      <c r="I585" s="14"/>
      <c r="J585" s="14"/>
      <c r="K585" s="14"/>
      <c r="L585" s="14"/>
      <c r="M585" s="14"/>
    </row>
    <row r="586" spans="1:13" x14ac:dyDescent="0.2">
      <c r="A586" s="14"/>
      <c r="B586" s="14"/>
      <c r="C586" s="14"/>
      <c r="D586" s="32"/>
      <c r="E586" s="13" t="s">
        <v>302</v>
      </c>
      <c r="F586" s="16">
        <v>1</v>
      </c>
      <c r="G586" s="17">
        <v>188.32</v>
      </c>
      <c r="H586" s="17">
        <v>0</v>
      </c>
      <c r="I586" s="17">
        <v>0</v>
      </c>
      <c r="J586" s="15">
        <f t="shared" ref="J586:J591" si="3">OR(F586&lt;&gt;0,G586&lt;&gt;0,H586&lt;&gt;0,I586&lt;&gt;0)*(F586 + (F586 = 0))*(G586 + (G586 = 0))*(H586 + (H586 = 0))*(I586 + (I586 = 0))</f>
        <v>188.32</v>
      </c>
      <c r="K586" s="14"/>
      <c r="L586" s="14"/>
      <c r="M586" s="14"/>
    </row>
    <row r="587" spans="1:13" x14ac:dyDescent="0.2">
      <c r="A587" s="14"/>
      <c r="B587" s="14"/>
      <c r="C587" s="14"/>
      <c r="D587" s="32"/>
      <c r="E587" s="13" t="s">
        <v>302</v>
      </c>
      <c r="F587" s="16">
        <v>1</v>
      </c>
      <c r="G587" s="17">
        <v>188.32</v>
      </c>
      <c r="H587" s="17">
        <v>0</v>
      </c>
      <c r="I587" s="17">
        <v>0</v>
      </c>
      <c r="J587" s="15">
        <f t="shared" si="3"/>
        <v>188.32</v>
      </c>
      <c r="K587" s="14"/>
      <c r="L587" s="14"/>
      <c r="M587" s="14"/>
    </row>
    <row r="588" spans="1:13" x14ac:dyDescent="0.2">
      <c r="A588" s="14"/>
      <c r="B588" s="14"/>
      <c r="C588" s="14"/>
      <c r="D588" s="32"/>
      <c r="E588" s="13" t="s">
        <v>237</v>
      </c>
      <c r="F588" s="16">
        <v>1</v>
      </c>
      <c r="G588" s="17">
        <v>178.61</v>
      </c>
      <c r="H588" s="17">
        <v>0</v>
      </c>
      <c r="I588" s="17">
        <v>0</v>
      </c>
      <c r="J588" s="15">
        <f t="shared" si="3"/>
        <v>178.61</v>
      </c>
      <c r="K588" s="14"/>
      <c r="L588" s="14"/>
      <c r="M588" s="14"/>
    </row>
    <row r="589" spans="1:13" x14ac:dyDescent="0.2">
      <c r="A589" s="14"/>
      <c r="B589" s="14"/>
      <c r="C589" s="14"/>
      <c r="D589" s="32"/>
      <c r="E589" s="13" t="s">
        <v>480</v>
      </c>
      <c r="F589" s="16">
        <v>1</v>
      </c>
      <c r="G589" s="17">
        <v>4</v>
      </c>
      <c r="H589" s="17">
        <v>4</v>
      </c>
      <c r="I589" s="17">
        <v>0</v>
      </c>
      <c r="J589" s="15">
        <f t="shared" si="3"/>
        <v>16</v>
      </c>
      <c r="K589" s="14"/>
      <c r="L589" s="14"/>
      <c r="M589" s="14"/>
    </row>
    <row r="590" spans="1:13" x14ac:dyDescent="0.2">
      <c r="A590" s="14"/>
      <c r="B590" s="14"/>
      <c r="C590" s="14"/>
      <c r="D590" s="32"/>
      <c r="E590" s="13" t="s">
        <v>559</v>
      </c>
      <c r="F590" s="16">
        <v>1</v>
      </c>
      <c r="G590" s="17">
        <v>494.82</v>
      </c>
      <c r="H590" s="17">
        <v>0</v>
      </c>
      <c r="I590" s="17">
        <v>0</v>
      </c>
      <c r="J590" s="15">
        <f t="shared" si="3"/>
        <v>494.82</v>
      </c>
      <c r="K590" s="14"/>
      <c r="L590" s="14"/>
      <c r="M590" s="14"/>
    </row>
    <row r="591" spans="1:13" x14ac:dyDescent="0.2">
      <c r="A591" s="14"/>
      <c r="B591" s="14"/>
      <c r="C591" s="14"/>
      <c r="D591" s="32"/>
      <c r="E591" s="13" t="s">
        <v>560</v>
      </c>
      <c r="F591" s="16">
        <v>1</v>
      </c>
      <c r="G591" s="17">
        <v>500.57</v>
      </c>
      <c r="H591" s="17">
        <v>0</v>
      </c>
      <c r="I591" s="17">
        <v>0</v>
      </c>
      <c r="J591" s="15">
        <f t="shared" si="3"/>
        <v>500.57</v>
      </c>
      <c r="K591" s="14"/>
      <c r="L591" s="14"/>
      <c r="M591" s="14"/>
    </row>
    <row r="592" spans="1:13" x14ac:dyDescent="0.2">
      <c r="A592" s="14"/>
      <c r="B592" s="14"/>
      <c r="C592" s="14"/>
      <c r="D592" s="32"/>
      <c r="E592" s="14"/>
      <c r="F592" s="14"/>
      <c r="G592" s="14"/>
      <c r="H592" s="14"/>
      <c r="I592" s="14"/>
      <c r="J592" s="18" t="s">
        <v>561</v>
      </c>
      <c r="K592" s="19">
        <f>SUM(J586:J591)</f>
        <v>1566.64</v>
      </c>
      <c r="L592" s="17">
        <v>43.09</v>
      </c>
      <c r="M592" s="19">
        <f>ROUND(K592*L592,2)</f>
        <v>67506.52</v>
      </c>
    </row>
    <row r="593" spans="1:13" ht="1" customHeight="1" x14ac:dyDescent="0.2">
      <c r="A593" s="20"/>
      <c r="B593" s="20"/>
      <c r="C593" s="20"/>
      <c r="D593" s="33"/>
      <c r="E593" s="20"/>
      <c r="F593" s="20"/>
      <c r="G593" s="20"/>
      <c r="H593" s="20"/>
      <c r="I593" s="20"/>
      <c r="J593" s="20"/>
      <c r="K593" s="20"/>
      <c r="L593" s="20"/>
      <c r="M593" s="20"/>
    </row>
    <row r="594" spans="1:13" x14ac:dyDescent="0.2">
      <c r="A594" s="13" t="s">
        <v>543</v>
      </c>
      <c r="B594" s="13" t="s">
        <v>21</v>
      </c>
      <c r="C594" s="13" t="s">
        <v>166</v>
      </c>
      <c r="D594" s="21" t="s">
        <v>544</v>
      </c>
      <c r="E594" s="14"/>
      <c r="F594" s="14"/>
      <c r="G594" s="14"/>
      <c r="H594" s="14"/>
      <c r="I594" s="14"/>
      <c r="J594" s="14"/>
      <c r="K594" s="15">
        <f>K598</f>
        <v>1612.5</v>
      </c>
      <c r="L594" s="15">
        <f>L598</f>
        <v>7.75</v>
      </c>
      <c r="M594" s="15">
        <f>M598</f>
        <v>12496.88</v>
      </c>
    </row>
    <row r="595" spans="1:13" ht="108" x14ac:dyDescent="0.2">
      <c r="A595" s="14"/>
      <c r="B595" s="14"/>
      <c r="C595" s="14"/>
      <c r="D595" s="21" t="s">
        <v>545</v>
      </c>
      <c r="E595" s="14"/>
      <c r="F595" s="14"/>
      <c r="G595" s="14"/>
      <c r="H595" s="14"/>
      <c r="I595" s="14"/>
      <c r="J595" s="14"/>
      <c r="K595" s="14"/>
      <c r="L595" s="14"/>
      <c r="M595" s="14"/>
    </row>
    <row r="596" spans="1:13" x14ac:dyDescent="0.2">
      <c r="A596" s="14"/>
      <c r="B596" s="14"/>
      <c r="C596" s="14"/>
      <c r="D596" s="32"/>
      <c r="E596" s="13" t="s">
        <v>562</v>
      </c>
      <c r="F596" s="16">
        <v>1</v>
      </c>
      <c r="G596" s="17">
        <v>1435.59</v>
      </c>
      <c r="H596" s="17">
        <v>0</v>
      </c>
      <c r="I596" s="17">
        <v>0</v>
      </c>
      <c r="J596" s="15">
        <f>OR(F596&lt;&gt;0,G596&lt;&gt;0,H596&lt;&gt;0,I596&lt;&gt;0)*(F596 + (F596 = 0))*(G596 + (G596 = 0))*(H596 + (H596 = 0))*(I596 + (I596 = 0))</f>
        <v>1435.59</v>
      </c>
      <c r="K596" s="14"/>
      <c r="L596" s="14"/>
      <c r="M596" s="14"/>
    </row>
    <row r="597" spans="1:13" x14ac:dyDescent="0.2">
      <c r="A597" s="14"/>
      <c r="B597" s="14"/>
      <c r="C597" s="14"/>
      <c r="D597" s="32"/>
      <c r="E597" s="13" t="s">
        <v>563</v>
      </c>
      <c r="F597" s="16">
        <v>1</v>
      </c>
      <c r="G597" s="17">
        <v>176.91</v>
      </c>
      <c r="H597" s="17">
        <v>0</v>
      </c>
      <c r="I597" s="17">
        <v>0</v>
      </c>
      <c r="J597" s="15">
        <f>OR(F597&lt;&gt;0,G597&lt;&gt;0,H597&lt;&gt;0,I597&lt;&gt;0)*(F597 + (F597 = 0))*(G597 + (G597 = 0))*(H597 + (H597 = 0))*(I597 + (I597 = 0))</f>
        <v>176.91</v>
      </c>
      <c r="K597" s="14"/>
      <c r="L597" s="14"/>
      <c r="M597" s="14"/>
    </row>
    <row r="598" spans="1:13" x14ac:dyDescent="0.2">
      <c r="A598" s="14"/>
      <c r="B598" s="14"/>
      <c r="C598" s="14"/>
      <c r="D598" s="32"/>
      <c r="E598" s="14"/>
      <c r="F598" s="14"/>
      <c r="G598" s="14"/>
      <c r="H598" s="14"/>
      <c r="I598" s="14"/>
      <c r="J598" s="18" t="s">
        <v>547</v>
      </c>
      <c r="K598" s="19">
        <f>SUM(J596:J597)</f>
        <v>1612.5</v>
      </c>
      <c r="L598" s="17">
        <v>7.75</v>
      </c>
      <c r="M598" s="19">
        <f>ROUND(K598*L598,2)</f>
        <v>12496.88</v>
      </c>
    </row>
    <row r="599" spans="1:13" ht="1" customHeight="1" x14ac:dyDescent="0.2">
      <c r="A599" s="20"/>
      <c r="B599" s="20"/>
      <c r="C599" s="20"/>
      <c r="D599" s="33"/>
      <c r="E599" s="20"/>
      <c r="F599" s="20"/>
      <c r="G599" s="20"/>
      <c r="H599" s="20"/>
      <c r="I599" s="20"/>
      <c r="J599" s="20"/>
      <c r="K599" s="20"/>
      <c r="L599" s="20"/>
      <c r="M599" s="20"/>
    </row>
    <row r="600" spans="1:13" x14ac:dyDescent="0.2">
      <c r="A600" s="12" t="s">
        <v>564</v>
      </c>
      <c r="B600" s="13" t="s">
        <v>21</v>
      </c>
      <c r="C600" s="13" t="s">
        <v>166</v>
      </c>
      <c r="D600" s="21" t="s">
        <v>565</v>
      </c>
      <c r="E600" s="14"/>
      <c r="F600" s="14"/>
      <c r="G600" s="14"/>
      <c r="H600" s="14"/>
      <c r="I600" s="14"/>
      <c r="J600" s="14"/>
      <c r="K600" s="15">
        <f>K605</f>
        <v>38.22</v>
      </c>
      <c r="L600" s="15">
        <f>L605</f>
        <v>47.03</v>
      </c>
      <c r="M600" s="15">
        <f>M605</f>
        <v>1797.49</v>
      </c>
    </row>
    <row r="601" spans="1:13" ht="72" x14ac:dyDescent="0.2">
      <c r="A601" s="14"/>
      <c r="B601" s="14"/>
      <c r="C601" s="14"/>
      <c r="D601" s="21" t="s">
        <v>566</v>
      </c>
      <c r="E601" s="14"/>
      <c r="F601" s="14"/>
      <c r="G601" s="14"/>
      <c r="H601" s="14"/>
      <c r="I601" s="14"/>
      <c r="J601" s="14"/>
      <c r="K601" s="14"/>
      <c r="L601" s="14"/>
      <c r="M601" s="14"/>
    </row>
    <row r="602" spans="1:13" x14ac:dyDescent="0.2">
      <c r="A602" s="14"/>
      <c r="B602" s="14"/>
      <c r="C602" s="14"/>
      <c r="D602" s="32"/>
      <c r="E602" s="13" t="s">
        <v>478</v>
      </c>
      <c r="F602" s="16">
        <v>1</v>
      </c>
      <c r="G602" s="17">
        <v>10.5</v>
      </c>
      <c r="H602" s="17">
        <v>0</v>
      </c>
      <c r="I602" s="17">
        <v>0</v>
      </c>
      <c r="J602" s="15">
        <f>OR(F602&lt;&gt;0,G602&lt;&gt;0,H602&lt;&gt;0,I602&lt;&gt;0)*(F602 + (F602 = 0))*(G602 + (G602 = 0))*(H602 + (H602 = 0))*(I602 + (I602 = 0))</f>
        <v>10.5</v>
      </c>
      <c r="K602" s="14"/>
      <c r="L602" s="14"/>
      <c r="M602" s="14"/>
    </row>
    <row r="603" spans="1:13" x14ac:dyDescent="0.2">
      <c r="A603" s="14"/>
      <c r="B603" s="14"/>
      <c r="C603" s="14"/>
      <c r="D603" s="32"/>
      <c r="E603" s="13" t="s">
        <v>567</v>
      </c>
      <c r="F603" s="16">
        <v>1</v>
      </c>
      <c r="G603" s="17">
        <v>17.489999999999998</v>
      </c>
      <c r="H603" s="17">
        <v>0</v>
      </c>
      <c r="I603" s="17">
        <v>0</v>
      </c>
      <c r="J603" s="15">
        <f>OR(F603&lt;&gt;0,G603&lt;&gt;0,H603&lt;&gt;0,I603&lt;&gt;0)*(F603 + (F603 = 0))*(G603 + (G603 = 0))*(H603 + (H603 = 0))*(I603 + (I603 = 0))</f>
        <v>17.489999999999998</v>
      </c>
      <c r="K603" s="14"/>
      <c r="L603" s="14"/>
      <c r="M603" s="14"/>
    </row>
    <row r="604" spans="1:13" x14ac:dyDescent="0.2">
      <c r="A604" s="14"/>
      <c r="B604" s="14"/>
      <c r="C604" s="14"/>
      <c r="D604" s="32"/>
      <c r="E604" s="13" t="s">
        <v>568</v>
      </c>
      <c r="F604" s="16">
        <v>1</v>
      </c>
      <c r="G604" s="17">
        <v>10.23</v>
      </c>
      <c r="H604" s="17">
        <v>0</v>
      </c>
      <c r="I604" s="17">
        <v>0</v>
      </c>
      <c r="J604" s="15">
        <f>OR(F604&lt;&gt;0,G604&lt;&gt;0,H604&lt;&gt;0,I604&lt;&gt;0)*(F604 + (F604 = 0))*(G604 + (G604 = 0))*(H604 + (H604 = 0))*(I604 + (I604 = 0))</f>
        <v>10.23</v>
      </c>
      <c r="K604" s="14"/>
      <c r="L604" s="14"/>
      <c r="M604" s="14"/>
    </row>
    <row r="605" spans="1:13" x14ac:dyDescent="0.2">
      <c r="A605" s="14"/>
      <c r="B605" s="14"/>
      <c r="C605" s="14"/>
      <c r="D605" s="32"/>
      <c r="E605" s="14"/>
      <c r="F605" s="14"/>
      <c r="G605" s="14"/>
      <c r="H605" s="14"/>
      <c r="I605" s="14"/>
      <c r="J605" s="18" t="s">
        <v>569</v>
      </c>
      <c r="K605" s="19">
        <f>SUM(J602:J604)</f>
        <v>38.22</v>
      </c>
      <c r="L605" s="17">
        <v>47.03</v>
      </c>
      <c r="M605" s="19">
        <f>ROUND(K605*L605,2)</f>
        <v>1797.49</v>
      </c>
    </row>
    <row r="606" spans="1:13" ht="1" customHeight="1" x14ac:dyDescent="0.2">
      <c r="A606" s="20"/>
      <c r="B606" s="20"/>
      <c r="C606" s="20"/>
      <c r="D606" s="33"/>
      <c r="E606" s="20"/>
      <c r="F606" s="20"/>
      <c r="G606" s="20"/>
      <c r="H606" s="20"/>
      <c r="I606" s="20"/>
      <c r="J606" s="20"/>
      <c r="K606" s="20"/>
      <c r="L606" s="20"/>
      <c r="M606" s="20"/>
    </row>
    <row r="607" spans="1:13" x14ac:dyDescent="0.2">
      <c r="A607" s="12" t="s">
        <v>570</v>
      </c>
      <c r="B607" s="13" t="s">
        <v>21</v>
      </c>
      <c r="C607" s="13" t="s">
        <v>166</v>
      </c>
      <c r="D607" s="21" t="s">
        <v>571</v>
      </c>
      <c r="E607" s="14"/>
      <c r="F607" s="14"/>
      <c r="G607" s="14"/>
      <c r="H607" s="14"/>
      <c r="I607" s="14"/>
      <c r="J607" s="14"/>
      <c r="K607" s="15">
        <f>K612</f>
        <v>38.21</v>
      </c>
      <c r="L607" s="15">
        <f>L612</f>
        <v>7.56</v>
      </c>
      <c r="M607" s="15">
        <f>M612</f>
        <v>288.87</v>
      </c>
    </row>
    <row r="608" spans="1:13" ht="72" x14ac:dyDescent="0.2">
      <c r="A608" s="14"/>
      <c r="B608" s="14"/>
      <c r="C608" s="14"/>
      <c r="D608" s="21" t="s">
        <v>572</v>
      </c>
      <c r="E608" s="14"/>
      <c r="F608" s="14"/>
      <c r="G608" s="14"/>
      <c r="H608" s="14"/>
      <c r="I608" s="14"/>
      <c r="J608" s="14"/>
      <c r="K608" s="14"/>
      <c r="L608" s="14"/>
      <c r="M608" s="14"/>
    </row>
    <row r="609" spans="1:13" x14ac:dyDescent="0.2">
      <c r="A609" s="14"/>
      <c r="B609" s="14"/>
      <c r="C609" s="14"/>
      <c r="D609" s="32"/>
      <c r="E609" s="13" t="s">
        <v>567</v>
      </c>
      <c r="F609" s="16">
        <v>1</v>
      </c>
      <c r="G609" s="17">
        <v>17.48</v>
      </c>
      <c r="H609" s="17">
        <v>0</v>
      </c>
      <c r="I609" s="17">
        <v>0</v>
      </c>
      <c r="J609" s="15">
        <f>OR(F609&lt;&gt;0,G609&lt;&gt;0,H609&lt;&gt;0,I609&lt;&gt;0)*(F609 + (F609 = 0))*(G609 + (G609 = 0))*(H609 + (H609 = 0))*(I609 + (I609 = 0))</f>
        <v>17.48</v>
      </c>
      <c r="K609" s="14"/>
      <c r="L609" s="14"/>
      <c r="M609" s="14"/>
    </row>
    <row r="610" spans="1:13" x14ac:dyDescent="0.2">
      <c r="A610" s="14"/>
      <c r="B610" s="14"/>
      <c r="C610" s="14"/>
      <c r="D610" s="32"/>
      <c r="E610" s="13" t="s">
        <v>478</v>
      </c>
      <c r="F610" s="16">
        <v>1</v>
      </c>
      <c r="G610" s="17">
        <v>10.5</v>
      </c>
      <c r="H610" s="17">
        <v>0</v>
      </c>
      <c r="I610" s="17">
        <v>0</v>
      </c>
      <c r="J610" s="15">
        <f>OR(F610&lt;&gt;0,G610&lt;&gt;0,H610&lt;&gt;0,I610&lt;&gt;0)*(F610 + (F610 = 0))*(G610 + (G610 = 0))*(H610 + (H610 = 0))*(I610 + (I610 = 0))</f>
        <v>10.5</v>
      </c>
      <c r="K610" s="14"/>
      <c r="L610" s="14"/>
      <c r="M610" s="14"/>
    </row>
    <row r="611" spans="1:13" x14ac:dyDescent="0.2">
      <c r="A611" s="14"/>
      <c r="B611" s="14"/>
      <c r="C611" s="14"/>
      <c r="D611" s="32"/>
      <c r="E611" s="13" t="s">
        <v>568</v>
      </c>
      <c r="F611" s="16">
        <v>1</v>
      </c>
      <c r="G611" s="17">
        <v>10.23</v>
      </c>
      <c r="H611" s="17">
        <v>0</v>
      </c>
      <c r="I611" s="17">
        <v>0</v>
      </c>
      <c r="J611" s="15">
        <f>OR(F611&lt;&gt;0,G611&lt;&gt;0,H611&lt;&gt;0,I611&lt;&gt;0)*(F611 + (F611 = 0))*(G611 + (G611 = 0))*(H611 + (H611 = 0))*(I611 + (I611 = 0))</f>
        <v>10.23</v>
      </c>
      <c r="K611" s="14"/>
      <c r="L611" s="14"/>
      <c r="M611" s="14"/>
    </row>
    <row r="612" spans="1:13" x14ac:dyDescent="0.2">
      <c r="A612" s="14"/>
      <c r="B612" s="14"/>
      <c r="C612" s="14"/>
      <c r="D612" s="32"/>
      <c r="E612" s="14"/>
      <c r="F612" s="14"/>
      <c r="G612" s="14"/>
      <c r="H612" s="14"/>
      <c r="I612" s="14"/>
      <c r="J612" s="18" t="s">
        <v>573</v>
      </c>
      <c r="K612" s="19">
        <f>SUM(J609:J611)</f>
        <v>38.21</v>
      </c>
      <c r="L612" s="17">
        <v>7.56</v>
      </c>
      <c r="M612" s="19">
        <f>ROUND(K612*L612,2)</f>
        <v>288.87</v>
      </c>
    </row>
    <row r="613" spans="1:13" ht="1" customHeight="1" x14ac:dyDescent="0.2">
      <c r="A613" s="20"/>
      <c r="B613" s="20"/>
      <c r="C613" s="20"/>
      <c r="D613" s="33"/>
      <c r="E613" s="20"/>
      <c r="F613" s="20"/>
      <c r="G613" s="20"/>
      <c r="H613" s="20"/>
      <c r="I613" s="20"/>
      <c r="J613" s="20"/>
      <c r="K613" s="20"/>
      <c r="L613" s="20"/>
      <c r="M613" s="20"/>
    </row>
    <row r="614" spans="1:13" x14ac:dyDescent="0.2">
      <c r="A614" s="13" t="s">
        <v>574</v>
      </c>
      <c r="B614" s="13" t="s">
        <v>21</v>
      </c>
      <c r="C614" s="13" t="s">
        <v>166</v>
      </c>
      <c r="D614" s="21" t="s">
        <v>575</v>
      </c>
      <c r="E614" s="14"/>
      <c r="F614" s="14"/>
      <c r="G614" s="14"/>
      <c r="H614" s="14"/>
      <c r="I614" s="14"/>
      <c r="J614" s="14"/>
      <c r="K614" s="15">
        <f>K617</f>
        <v>168</v>
      </c>
      <c r="L614" s="15">
        <f>L617</f>
        <v>13.18</v>
      </c>
      <c r="M614" s="15">
        <f>M617</f>
        <v>2214.2399999999998</v>
      </c>
    </row>
    <row r="615" spans="1:13" ht="60" x14ac:dyDescent="0.2">
      <c r="A615" s="14"/>
      <c r="B615" s="14"/>
      <c r="C615" s="14"/>
      <c r="D615" s="21" t="s">
        <v>576</v>
      </c>
      <c r="E615" s="14"/>
      <c r="F615" s="14"/>
      <c r="G615" s="14"/>
      <c r="H615" s="14"/>
      <c r="I615" s="14"/>
      <c r="J615" s="14"/>
      <c r="K615" s="14"/>
      <c r="L615" s="14"/>
      <c r="M615" s="14"/>
    </row>
    <row r="616" spans="1:13" x14ac:dyDescent="0.2">
      <c r="A616" s="14"/>
      <c r="B616" s="14"/>
      <c r="C616" s="14"/>
      <c r="D616" s="32"/>
      <c r="E616" s="13" t="s">
        <v>577</v>
      </c>
      <c r="F616" s="16">
        <v>7</v>
      </c>
      <c r="G616" s="17">
        <v>24</v>
      </c>
      <c r="H616" s="17">
        <v>0</v>
      </c>
      <c r="I616" s="17">
        <v>0</v>
      </c>
      <c r="J616" s="15">
        <f>OR(F616&lt;&gt;0,G616&lt;&gt;0,H616&lt;&gt;0,I616&lt;&gt;0)*(F616 + (F616 = 0))*(G616 + (G616 = 0))*(H616 + (H616 = 0))*(I616 + (I616 = 0))</f>
        <v>168</v>
      </c>
      <c r="K616" s="14"/>
      <c r="L616" s="14"/>
      <c r="M616" s="14"/>
    </row>
    <row r="617" spans="1:13" x14ac:dyDescent="0.2">
      <c r="A617" s="14"/>
      <c r="B617" s="14"/>
      <c r="C617" s="14"/>
      <c r="D617" s="32"/>
      <c r="E617" s="14"/>
      <c r="F617" s="14"/>
      <c r="G617" s="14"/>
      <c r="H617" s="14"/>
      <c r="I617" s="14"/>
      <c r="J617" s="18" t="s">
        <v>578</v>
      </c>
      <c r="K617" s="19">
        <f>J616</f>
        <v>168</v>
      </c>
      <c r="L617" s="17">
        <v>13.18</v>
      </c>
      <c r="M617" s="19">
        <f>ROUND(K617*L617,2)</f>
        <v>2214.2399999999998</v>
      </c>
    </row>
    <row r="618" spans="1:13" ht="1" customHeight="1" x14ac:dyDescent="0.2">
      <c r="A618" s="20"/>
      <c r="B618" s="20"/>
      <c r="C618" s="20"/>
      <c r="D618" s="33"/>
      <c r="E618" s="20"/>
      <c r="F618" s="20"/>
      <c r="G618" s="20"/>
      <c r="H618" s="20"/>
      <c r="I618" s="20"/>
      <c r="J618" s="20"/>
      <c r="K618" s="20"/>
      <c r="L618" s="20"/>
      <c r="M618" s="20"/>
    </row>
    <row r="619" spans="1:13" x14ac:dyDescent="0.2">
      <c r="A619" s="13" t="s">
        <v>579</v>
      </c>
      <c r="B619" s="13" t="s">
        <v>21</v>
      </c>
      <c r="C619" s="13" t="s">
        <v>166</v>
      </c>
      <c r="D619" s="21" t="s">
        <v>580</v>
      </c>
      <c r="E619" s="14"/>
      <c r="F619" s="14"/>
      <c r="G619" s="14"/>
      <c r="H619" s="14"/>
      <c r="I619" s="14"/>
      <c r="J619" s="14"/>
      <c r="K619" s="15">
        <f>K624</f>
        <v>1321.57</v>
      </c>
      <c r="L619" s="15">
        <f>L624</f>
        <v>13.66</v>
      </c>
      <c r="M619" s="15">
        <f>M624</f>
        <v>18052.650000000001</v>
      </c>
    </row>
    <row r="620" spans="1:13" ht="72" x14ac:dyDescent="0.2">
      <c r="A620" s="14"/>
      <c r="B620" s="14"/>
      <c r="C620" s="14"/>
      <c r="D620" s="21" t="s">
        <v>581</v>
      </c>
      <c r="E620" s="14"/>
      <c r="F620" s="14"/>
      <c r="G620" s="14"/>
      <c r="H620" s="14"/>
      <c r="I620" s="14"/>
      <c r="J620" s="14"/>
      <c r="K620" s="14"/>
      <c r="L620" s="14"/>
      <c r="M620" s="14"/>
    </row>
    <row r="621" spans="1:13" x14ac:dyDescent="0.2">
      <c r="A621" s="14"/>
      <c r="B621" s="14"/>
      <c r="C621" s="14"/>
      <c r="D621" s="32"/>
      <c r="E621" s="13" t="s">
        <v>582</v>
      </c>
      <c r="F621" s="16">
        <v>7</v>
      </c>
      <c r="G621" s="17">
        <v>24</v>
      </c>
      <c r="H621" s="17">
        <v>0</v>
      </c>
      <c r="I621" s="17">
        <v>0</v>
      </c>
      <c r="J621" s="15">
        <f>OR(F621&lt;&gt;0,G621&lt;&gt;0,H621&lt;&gt;0,I621&lt;&gt;0)*(F621 + (F621 = 0))*(G621 + (G621 = 0))*(H621 + (H621 = 0))*(I621 + (I621 = 0))</f>
        <v>168</v>
      </c>
      <c r="K621" s="14"/>
      <c r="L621" s="14"/>
      <c r="M621" s="14"/>
    </row>
    <row r="622" spans="1:13" x14ac:dyDescent="0.2">
      <c r="A622" s="14"/>
      <c r="B622" s="14"/>
      <c r="C622" s="14"/>
      <c r="D622" s="32"/>
      <c r="E622" s="13" t="s">
        <v>250</v>
      </c>
      <c r="F622" s="16">
        <v>1</v>
      </c>
      <c r="G622" s="17">
        <v>981.19</v>
      </c>
      <c r="H622" s="17">
        <v>0</v>
      </c>
      <c r="I622" s="17">
        <v>0</v>
      </c>
      <c r="J622" s="15">
        <f>OR(F622&lt;&gt;0,G622&lt;&gt;0,H622&lt;&gt;0,I622&lt;&gt;0)*(F622 + (F622 = 0))*(G622 + (G622 = 0))*(H622 + (H622 = 0))*(I622 + (I622 = 0))</f>
        <v>981.19</v>
      </c>
      <c r="K622" s="14"/>
      <c r="L622" s="14"/>
      <c r="M622" s="14"/>
    </row>
    <row r="623" spans="1:13" x14ac:dyDescent="0.2">
      <c r="A623" s="14"/>
      <c r="B623" s="14"/>
      <c r="C623" s="14"/>
      <c r="D623" s="32"/>
      <c r="E623" s="13" t="s">
        <v>583</v>
      </c>
      <c r="F623" s="16">
        <v>0.15</v>
      </c>
      <c r="G623" s="17">
        <v>1149.19</v>
      </c>
      <c r="H623" s="17">
        <v>0</v>
      </c>
      <c r="I623" s="17">
        <v>0</v>
      </c>
      <c r="J623" s="15">
        <f>OR(F623&lt;&gt;0,G623&lt;&gt;0,H623&lt;&gt;0,I623&lt;&gt;0)*(F623 + (F623 = 0))*(G623 + (G623 = 0))*(H623 + (H623 = 0))*(I623 + (I623 = 0))</f>
        <v>172.38</v>
      </c>
      <c r="K623" s="14"/>
      <c r="L623" s="14"/>
      <c r="M623" s="14"/>
    </row>
    <row r="624" spans="1:13" x14ac:dyDescent="0.2">
      <c r="A624" s="14"/>
      <c r="B624" s="14"/>
      <c r="C624" s="14"/>
      <c r="D624" s="32"/>
      <c r="E624" s="14"/>
      <c r="F624" s="14"/>
      <c r="G624" s="14"/>
      <c r="H624" s="14"/>
      <c r="I624" s="14"/>
      <c r="J624" s="18" t="s">
        <v>584</v>
      </c>
      <c r="K624" s="19">
        <f>SUM(J621:J623)</f>
        <v>1321.57</v>
      </c>
      <c r="L624" s="17">
        <v>13.66</v>
      </c>
      <c r="M624" s="19">
        <f>ROUND(K624*L624,2)</f>
        <v>18052.650000000001</v>
      </c>
    </row>
    <row r="625" spans="1:13" ht="1" customHeight="1" x14ac:dyDescent="0.2">
      <c r="A625" s="20"/>
      <c r="B625" s="20"/>
      <c r="C625" s="20"/>
      <c r="D625" s="33"/>
      <c r="E625" s="20"/>
      <c r="F625" s="20"/>
      <c r="G625" s="20"/>
      <c r="H625" s="20"/>
      <c r="I625" s="20"/>
      <c r="J625" s="20"/>
      <c r="K625" s="20"/>
      <c r="L625" s="20"/>
      <c r="M625" s="20"/>
    </row>
    <row r="626" spans="1:13" x14ac:dyDescent="0.2">
      <c r="A626" s="12" t="s">
        <v>585</v>
      </c>
      <c r="B626" s="13" t="s">
        <v>21</v>
      </c>
      <c r="C626" s="13" t="s">
        <v>166</v>
      </c>
      <c r="D626" s="21" t="s">
        <v>586</v>
      </c>
      <c r="E626" s="14"/>
      <c r="F626" s="14"/>
      <c r="G626" s="14"/>
      <c r="H626" s="14"/>
      <c r="I626" s="14"/>
      <c r="J626" s="14"/>
      <c r="K626" s="15">
        <f>K629</f>
        <v>981.19</v>
      </c>
      <c r="L626" s="15">
        <f>L629</f>
        <v>26.05</v>
      </c>
      <c r="M626" s="15">
        <f>M629</f>
        <v>25560</v>
      </c>
    </row>
    <row r="627" spans="1:13" ht="36" x14ac:dyDescent="0.2">
      <c r="A627" s="14"/>
      <c r="B627" s="14"/>
      <c r="C627" s="14"/>
      <c r="D627" s="21" t="s">
        <v>587</v>
      </c>
      <c r="E627" s="14"/>
      <c r="F627" s="14"/>
      <c r="G627" s="14"/>
      <c r="H627" s="14"/>
      <c r="I627" s="14"/>
      <c r="J627" s="14"/>
      <c r="K627" s="14"/>
      <c r="L627" s="14"/>
      <c r="M627" s="14"/>
    </row>
    <row r="628" spans="1:13" x14ac:dyDescent="0.2">
      <c r="A628" s="14"/>
      <c r="B628" s="14"/>
      <c r="C628" s="14"/>
      <c r="D628" s="32"/>
      <c r="E628" s="13" t="s">
        <v>250</v>
      </c>
      <c r="F628" s="16">
        <v>1</v>
      </c>
      <c r="G628" s="17">
        <v>981.19</v>
      </c>
      <c r="H628" s="17">
        <v>0</v>
      </c>
      <c r="I628" s="17">
        <v>0</v>
      </c>
      <c r="J628" s="15">
        <f>OR(F628&lt;&gt;0,G628&lt;&gt;0,H628&lt;&gt;0,I628&lt;&gt;0)*(F628 + (F628 = 0))*(G628 + (G628 = 0))*(H628 + (H628 = 0))*(I628 + (I628 = 0))</f>
        <v>981.19</v>
      </c>
      <c r="K628" s="14"/>
      <c r="L628" s="14"/>
      <c r="M628" s="14"/>
    </row>
    <row r="629" spans="1:13" x14ac:dyDescent="0.2">
      <c r="A629" s="14"/>
      <c r="B629" s="14"/>
      <c r="C629" s="14"/>
      <c r="D629" s="32"/>
      <c r="E629" s="14"/>
      <c r="F629" s="14"/>
      <c r="G629" s="14"/>
      <c r="H629" s="14"/>
      <c r="I629" s="14"/>
      <c r="J629" s="18" t="s">
        <v>588</v>
      </c>
      <c r="K629" s="19">
        <f>J628</f>
        <v>981.19</v>
      </c>
      <c r="L629" s="17">
        <v>26.05</v>
      </c>
      <c r="M629" s="19">
        <f>ROUND(K629*L629,2)</f>
        <v>25560</v>
      </c>
    </row>
    <row r="630" spans="1:13" ht="1" customHeight="1" x14ac:dyDescent="0.2">
      <c r="A630" s="20"/>
      <c r="B630" s="20"/>
      <c r="C630" s="20"/>
      <c r="D630" s="33"/>
      <c r="E630" s="20"/>
      <c r="F630" s="20"/>
      <c r="G630" s="20"/>
      <c r="H630" s="20"/>
      <c r="I630" s="20"/>
      <c r="J630" s="20"/>
      <c r="K630" s="20"/>
      <c r="L630" s="20"/>
      <c r="M630" s="20"/>
    </row>
    <row r="631" spans="1:13" x14ac:dyDescent="0.2">
      <c r="A631" s="14"/>
      <c r="B631" s="14"/>
      <c r="C631" s="14"/>
      <c r="D631" s="32"/>
      <c r="E631" s="14"/>
      <c r="F631" s="14"/>
      <c r="G631" s="14"/>
      <c r="H631" s="14"/>
      <c r="I631" s="14"/>
      <c r="J631" s="18" t="s">
        <v>589</v>
      </c>
      <c r="K631" s="17">
        <v>1</v>
      </c>
      <c r="L631" s="19">
        <f>M584+M594+M600+M607+M614+M619+M626</f>
        <v>127916.65</v>
      </c>
      <c r="M631" s="19">
        <f>ROUND(K631*L631,2)</f>
        <v>127916.65</v>
      </c>
    </row>
    <row r="632" spans="1:13" ht="1" customHeight="1" x14ac:dyDescent="0.2">
      <c r="A632" s="20"/>
      <c r="B632" s="20"/>
      <c r="C632" s="20"/>
      <c r="D632" s="33"/>
      <c r="E632" s="20"/>
      <c r="F632" s="20"/>
      <c r="G632" s="20"/>
      <c r="H632" s="20"/>
      <c r="I632" s="20"/>
      <c r="J632" s="20"/>
      <c r="K632" s="20"/>
      <c r="L632" s="20"/>
      <c r="M632" s="20"/>
    </row>
    <row r="633" spans="1:13" x14ac:dyDescent="0.2">
      <c r="A633" s="9" t="s">
        <v>590</v>
      </c>
      <c r="B633" s="9" t="s">
        <v>15</v>
      </c>
      <c r="C633" s="9" t="s">
        <v>16</v>
      </c>
      <c r="D633" s="31" t="s">
        <v>591</v>
      </c>
      <c r="E633" s="10"/>
      <c r="F633" s="10"/>
      <c r="G633" s="10"/>
      <c r="H633" s="10"/>
      <c r="I633" s="10"/>
      <c r="J633" s="10"/>
      <c r="K633" s="11">
        <f>K639</f>
        <v>1</v>
      </c>
      <c r="L633" s="11">
        <f>L639</f>
        <v>7259.28</v>
      </c>
      <c r="M633" s="11">
        <f>M639</f>
        <v>7259.28</v>
      </c>
    </row>
    <row r="634" spans="1:13" x14ac:dyDescent="0.2">
      <c r="A634" s="12" t="s">
        <v>592</v>
      </c>
      <c r="B634" s="13" t="s">
        <v>21</v>
      </c>
      <c r="C634" s="13" t="s">
        <v>593</v>
      </c>
      <c r="D634" s="21" t="s">
        <v>594</v>
      </c>
      <c r="E634" s="14"/>
      <c r="F634" s="14"/>
      <c r="G634" s="14"/>
      <c r="H634" s="14"/>
      <c r="I634" s="14"/>
      <c r="J634" s="14"/>
      <c r="K634" s="15">
        <f>K637</f>
        <v>168</v>
      </c>
      <c r="L634" s="15">
        <f>L637</f>
        <v>43.21</v>
      </c>
      <c r="M634" s="15">
        <f>M637</f>
        <v>7259.28</v>
      </c>
    </row>
    <row r="635" spans="1:13" ht="24" x14ac:dyDescent="0.2">
      <c r="A635" s="14"/>
      <c r="B635" s="14"/>
      <c r="C635" s="14"/>
      <c r="D635" s="21" t="s">
        <v>595</v>
      </c>
      <c r="E635" s="14"/>
      <c r="F635" s="14"/>
      <c r="G635" s="14"/>
      <c r="H635" s="14"/>
      <c r="I635" s="14"/>
      <c r="J635" s="14"/>
      <c r="K635" s="14"/>
      <c r="L635" s="14"/>
      <c r="M635" s="14"/>
    </row>
    <row r="636" spans="1:13" x14ac:dyDescent="0.2">
      <c r="A636" s="14"/>
      <c r="B636" s="14"/>
      <c r="C636" s="14"/>
      <c r="D636" s="32"/>
      <c r="E636" s="13" t="s">
        <v>577</v>
      </c>
      <c r="F636" s="16">
        <v>7</v>
      </c>
      <c r="G636" s="17">
        <v>24</v>
      </c>
      <c r="H636" s="17">
        <v>0</v>
      </c>
      <c r="I636" s="17">
        <v>0</v>
      </c>
      <c r="J636" s="15">
        <f>OR(F636&lt;&gt;0,G636&lt;&gt;0,H636&lt;&gt;0,I636&lt;&gt;0)*(F636 + (F636 = 0))*(G636 + (G636 = 0))*(H636 + (H636 = 0))*(I636 + (I636 = 0))</f>
        <v>168</v>
      </c>
      <c r="K636" s="14"/>
      <c r="L636" s="14"/>
      <c r="M636" s="14"/>
    </row>
    <row r="637" spans="1:13" x14ac:dyDescent="0.2">
      <c r="A637" s="14"/>
      <c r="B637" s="14"/>
      <c r="C637" s="14"/>
      <c r="D637" s="32"/>
      <c r="E637" s="14"/>
      <c r="F637" s="14"/>
      <c r="G637" s="14"/>
      <c r="H637" s="14"/>
      <c r="I637" s="14"/>
      <c r="J637" s="18" t="s">
        <v>596</v>
      </c>
      <c r="K637" s="19">
        <f>J636</f>
        <v>168</v>
      </c>
      <c r="L637" s="17">
        <v>43.21</v>
      </c>
      <c r="M637" s="19">
        <f>ROUND(K637*L637,2)</f>
        <v>7259.28</v>
      </c>
    </row>
    <row r="638" spans="1:13" ht="1" customHeight="1" x14ac:dyDescent="0.2">
      <c r="A638" s="20"/>
      <c r="B638" s="20"/>
      <c r="C638" s="20"/>
      <c r="D638" s="33"/>
      <c r="E638" s="20"/>
      <c r="F638" s="20"/>
      <c r="G638" s="20"/>
      <c r="H638" s="20"/>
      <c r="I638" s="20"/>
      <c r="J638" s="20"/>
      <c r="K638" s="20"/>
      <c r="L638" s="20"/>
      <c r="M638" s="20"/>
    </row>
    <row r="639" spans="1:13" x14ac:dyDescent="0.2">
      <c r="A639" s="14"/>
      <c r="B639" s="14"/>
      <c r="C639" s="14"/>
      <c r="D639" s="32"/>
      <c r="E639" s="14"/>
      <c r="F639" s="14"/>
      <c r="G639" s="14"/>
      <c r="H639" s="14"/>
      <c r="I639" s="14"/>
      <c r="J639" s="18" t="s">
        <v>597</v>
      </c>
      <c r="K639" s="17">
        <v>1</v>
      </c>
      <c r="L639" s="19">
        <f>M634</f>
        <v>7259.28</v>
      </c>
      <c r="M639" s="19">
        <f>ROUND(K639*L639,2)</f>
        <v>7259.28</v>
      </c>
    </row>
    <row r="640" spans="1:13" ht="1" customHeight="1" x14ac:dyDescent="0.2">
      <c r="A640" s="20"/>
      <c r="B640" s="20"/>
      <c r="C640" s="20"/>
      <c r="D640" s="33"/>
      <c r="E640" s="20"/>
      <c r="F640" s="20"/>
      <c r="G640" s="20"/>
      <c r="H640" s="20"/>
      <c r="I640" s="20"/>
      <c r="J640" s="20"/>
      <c r="K640" s="20"/>
      <c r="L640" s="20"/>
      <c r="M640" s="20"/>
    </row>
    <row r="641" spans="1:13" x14ac:dyDescent="0.2">
      <c r="A641" s="9" t="s">
        <v>598</v>
      </c>
      <c r="B641" s="9" t="s">
        <v>15</v>
      </c>
      <c r="C641" s="9" t="s">
        <v>16</v>
      </c>
      <c r="D641" s="31" t="s">
        <v>599</v>
      </c>
      <c r="E641" s="10"/>
      <c r="F641" s="10"/>
      <c r="G641" s="10"/>
      <c r="H641" s="10"/>
      <c r="I641" s="10"/>
      <c r="J641" s="10"/>
      <c r="K641" s="11">
        <f>K648</f>
        <v>1</v>
      </c>
      <c r="L641" s="11">
        <f>L648</f>
        <v>6527.05</v>
      </c>
      <c r="M641" s="11">
        <f>M648</f>
        <v>6527.05</v>
      </c>
    </row>
    <row r="642" spans="1:13" x14ac:dyDescent="0.2">
      <c r="A642" s="13" t="s">
        <v>600</v>
      </c>
      <c r="B642" s="13" t="s">
        <v>21</v>
      </c>
      <c r="C642" s="13" t="s">
        <v>49</v>
      </c>
      <c r="D642" s="21" t="s">
        <v>601</v>
      </c>
      <c r="E642" s="14"/>
      <c r="F642" s="14"/>
      <c r="G642" s="14"/>
      <c r="H642" s="14"/>
      <c r="I642" s="14"/>
      <c r="J642" s="14"/>
      <c r="K642" s="15">
        <f>K646</f>
        <v>743.4</v>
      </c>
      <c r="L642" s="15">
        <f>L646</f>
        <v>8.7799999999999994</v>
      </c>
      <c r="M642" s="15">
        <f>M646</f>
        <v>6527.05</v>
      </c>
    </row>
    <row r="643" spans="1:13" ht="60" x14ac:dyDescent="0.2">
      <c r="A643" s="14"/>
      <c r="B643" s="14"/>
      <c r="C643" s="14"/>
      <c r="D643" s="21" t="s">
        <v>602</v>
      </c>
      <c r="E643" s="14"/>
      <c r="F643" s="14"/>
      <c r="G643" s="14"/>
      <c r="H643" s="14"/>
      <c r="I643" s="14"/>
      <c r="J643" s="14"/>
      <c r="K643" s="14"/>
      <c r="L643" s="14"/>
      <c r="M643" s="14"/>
    </row>
    <row r="644" spans="1:13" x14ac:dyDescent="0.2">
      <c r="A644" s="14"/>
      <c r="B644" s="14"/>
      <c r="C644" s="14"/>
      <c r="D644" s="32"/>
      <c r="E644" s="13" t="s">
        <v>603</v>
      </c>
      <c r="F644" s="16">
        <v>98</v>
      </c>
      <c r="G644" s="17">
        <v>6.7</v>
      </c>
      <c r="H644" s="17">
        <v>0</v>
      </c>
      <c r="I644" s="17">
        <v>0</v>
      </c>
      <c r="J644" s="15">
        <f>OR(F644&lt;&gt;0,G644&lt;&gt;0,H644&lt;&gt;0,I644&lt;&gt;0)*(F644 + (F644 = 0))*(G644 + (G644 = 0))*(H644 + (H644 = 0))*(I644 + (I644 = 0))</f>
        <v>656.6</v>
      </c>
      <c r="K644" s="14"/>
      <c r="L644" s="14"/>
      <c r="M644" s="14"/>
    </row>
    <row r="645" spans="1:13" x14ac:dyDescent="0.2">
      <c r="A645" s="14"/>
      <c r="B645" s="14"/>
      <c r="C645" s="14"/>
      <c r="D645" s="32"/>
      <c r="E645" s="13" t="s">
        <v>604</v>
      </c>
      <c r="F645" s="16">
        <v>14</v>
      </c>
      <c r="G645" s="17">
        <v>6.2</v>
      </c>
      <c r="H645" s="17">
        <v>0</v>
      </c>
      <c r="I645" s="17">
        <v>0</v>
      </c>
      <c r="J645" s="15">
        <f>OR(F645&lt;&gt;0,G645&lt;&gt;0,H645&lt;&gt;0,I645&lt;&gt;0)*(F645 + (F645 = 0))*(G645 + (G645 = 0))*(H645 + (H645 = 0))*(I645 + (I645 = 0))</f>
        <v>86.8</v>
      </c>
      <c r="K645" s="14"/>
      <c r="L645" s="14"/>
      <c r="M645" s="14"/>
    </row>
    <row r="646" spans="1:13" x14ac:dyDescent="0.2">
      <c r="A646" s="14"/>
      <c r="B646" s="14"/>
      <c r="C646" s="14"/>
      <c r="D646" s="32"/>
      <c r="E646" s="14"/>
      <c r="F646" s="14"/>
      <c r="G646" s="14"/>
      <c r="H646" s="14"/>
      <c r="I646" s="14"/>
      <c r="J646" s="18" t="s">
        <v>605</v>
      </c>
      <c r="K646" s="19">
        <f>SUM(J644:J645)</f>
        <v>743.4</v>
      </c>
      <c r="L646" s="17">
        <v>8.7799999999999994</v>
      </c>
      <c r="M646" s="19">
        <f>ROUND(K646*L646,2)</f>
        <v>6527.05</v>
      </c>
    </row>
    <row r="647" spans="1:13" ht="1" customHeight="1" x14ac:dyDescent="0.2">
      <c r="A647" s="20"/>
      <c r="B647" s="20"/>
      <c r="C647" s="20"/>
      <c r="D647" s="33"/>
      <c r="E647" s="20"/>
      <c r="F647" s="20"/>
      <c r="G647" s="20"/>
      <c r="H647" s="20"/>
      <c r="I647" s="20"/>
      <c r="J647" s="20"/>
      <c r="K647" s="20"/>
      <c r="L647" s="20"/>
      <c r="M647" s="20"/>
    </row>
    <row r="648" spans="1:13" x14ac:dyDescent="0.2">
      <c r="A648" s="14"/>
      <c r="B648" s="14"/>
      <c r="C648" s="14"/>
      <c r="D648" s="32"/>
      <c r="E648" s="14"/>
      <c r="F648" s="14"/>
      <c r="G648" s="14"/>
      <c r="H648" s="14"/>
      <c r="I648" s="14"/>
      <c r="J648" s="18" t="s">
        <v>606</v>
      </c>
      <c r="K648" s="17">
        <v>1</v>
      </c>
      <c r="L648" s="19">
        <f>M642</f>
        <v>6527.05</v>
      </c>
      <c r="M648" s="19">
        <f>ROUND(K648*L648,2)</f>
        <v>6527.05</v>
      </c>
    </row>
    <row r="649" spans="1:13" ht="1" customHeight="1" x14ac:dyDescent="0.2">
      <c r="A649" s="20"/>
      <c r="B649" s="20"/>
      <c r="C649" s="20"/>
      <c r="D649" s="33"/>
      <c r="E649" s="20"/>
      <c r="F649" s="20"/>
      <c r="G649" s="20"/>
      <c r="H649" s="20"/>
      <c r="I649" s="20"/>
      <c r="J649" s="20"/>
      <c r="K649" s="20"/>
      <c r="L649" s="20"/>
      <c r="M649" s="20"/>
    </row>
    <row r="650" spans="1:13" x14ac:dyDescent="0.2">
      <c r="A650" s="14"/>
      <c r="B650" s="14"/>
      <c r="C650" s="14"/>
      <c r="D650" s="32"/>
      <c r="E650" s="14"/>
      <c r="F650" s="14"/>
      <c r="G650" s="14"/>
      <c r="H650" s="14"/>
      <c r="I650" s="14"/>
      <c r="J650" s="18" t="s">
        <v>607</v>
      </c>
      <c r="K650" s="22">
        <v>1</v>
      </c>
      <c r="L650" s="19">
        <f>M526+M583+M633+M641</f>
        <v>299361.67</v>
      </c>
      <c r="M650" s="19">
        <f>ROUND(K650*L650,2)</f>
        <v>299361.67</v>
      </c>
    </row>
    <row r="651" spans="1:13" ht="1" customHeight="1" x14ac:dyDescent="0.2">
      <c r="A651" s="20"/>
      <c r="B651" s="20"/>
      <c r="C651" s="20"/>
      <c r="D651" s="33"/>
      <c r="E651" s="20"/>
      <c r="F651" s="20"/>
      <c r="G651" s="20"/>
      <c r="H651" s="20"/>
      <c r="I651" s="20"/>
      <c r="J651" s="20"/>
      <c r="K651" s="20"/>
      <c r="L651" s="20"/>
      <c r="M651" s="20"/>
    </row>
    <row r="652" spans="1:13" x14ac:dyDescent="0.2">
      <c r="A652" s="5" t="s">
        <v>608</v>
      </c>
      <c r="B652" s="5" t="s">
        <v>15</v>
      </c>
      <c r="C652" s="5" t="s">
        <v>16</v>
      </c>
      <c r="D652" s="30" t="s">
        <v>609</v>
      </c>
      <c r="E652" s="6"/>
      <c r="F652" s="6"/>
      <c r="G652" s="6"/>
      <c r="H652" s="6"/>
      <c r="I652" s="6"/>
      <c r="J652" s="6"/>
      <c r="K652" s="7">
        <f>K675</f>
        <v>1</v>
      </c>
      <c r="L652" s="8">
        <f>L675</f>
        <v>71613.94</v>
      </c>
      <c r="M652" s="8">
        <f>M675</f>
        <v>71613.94</v>
      </c>
    </row>
    <row r="653" spans="1:13" x14ac:dyDescent="0.2">
      <c r="A653" s="9" t="s">
        <v>610</v>
      </c>
      <c r="B653" s="9" t="s">
        <v>15</v>
      </c>
      <c r="C653" s="9" t="s">
        <v>16</v>
      </c>
      <c r="D653" s="31" t="s">
        <v>611</v>
      </c>
      <c r="E653" s="10"/>
      <c r="F653" s="10"/>
      <c r="G653" s="10"/>
      <c r="H653" s="10"/>
      <c r="I653" s="10"/>
      <c r="J653" s="10"/>
      <c r="K653" s="11">
        <f>K673</f>
        <v>1</v>
      </c>
      <c r="L653" s="11">
        <f>L673</f>
        <v>71613.94</v>
      </c>
      <c r="M653" s="11">
        <f>M673</f>
        <v>71613.94</v>
      </c>
    </row>
    <row r="654" spans="1:13" ht="48" x14ac:dyDescent="0.2">
      <c r="A654" s="14"/>
      <c r="B654" s="14"/>
      <c r="C654" s="14"/>
      <c r="D654" s="21" t="s">
        <v>612</v>
      </c>
      <c r="E654" s="14"/>
      <c r="F654" s="14"/>
      <c r="G654" s="14"/>
      <c r="H654" s="14"/>
      <c r="I654" s="14"/>
      <c r="J654" s="14"/>
      <c r="K654" s="14"/>
      <c r="L654" s="14"/>
      <c r="M654" s="14"/>
    </row>
    <row r="655" spans="1:13" x14ac:dyDescent="0.2">
      <c r="A655" s="12" t="s">
        <v>613</v>
      </c>
      <c r="B655" s="13" t="s">
        <v>21</v>
      </c>
      <c r="C655" s="13" t="s">
        <v>56</v>
      </c>
      <c r="D655" s="21" t="s">
        <v>614</v>
      </c>
      <c r="E655" s="14"/>
      <c r="F655" s="14"/>
      <c r="G655" s="14"/>
      <c r="H655" s="14"/>
      <c r="I655" s="14"/>
      <c r="J655" s="14"/>
      <c r="K655" s="15">
        <f>K659</f>
        <v>8</v>
      </c>
      <c r="L655" s="15">
        <f>L659</f>
        <v>3371.53</v>
      </c>
      <c r="M655" s="15">
        <f>M659</f>
        <v>26972.240000000002</v>
      </c>
    </row>
    <row r="656" spans="1:13" ht="228" x14ac:dyDescent="0.2">
      <c r="A656" s="14"/>
      <c r="B656" s="14"/>
      <c r="C656" s="14"/>
      <c r="D656" s="21" t="s">
        <v>615</v>
      </c>
      <c r="E656" s="14"/>
      <c r="F656" s="14"/>
      <c r="G656" s="14"/>
      <c r="H656" s="14"/>
      <c r="I656" s="14"/>
      <c r="J656" s="14"/>
      <c r="K656" s="14"/>
      <c r="L656" s="14"/>
      <c r="M656" s="14"/>
    </row>
    <row r="657" spans="1:13" x14ac:dyDescent="0.2">
      <c r="A657" s="14"/>
      <c r="B657" s="14"/>
      <c r="C657" s="14"/>
      <c r="D657" s="32"/>
      <c r="E657" s="13" t="s">
        <v>388</v>
      </c>
      <c r="F657" s="16">
        <v>4</v>
      </c>
      <c r="G657" s="17">
        <v>0</v>
      </c>
      <c r="H657" s="17">
        <v>0</v>
      </c>
      <c r="I657" s="17">
        <v>0</v>
      </c>
      <c r="J657" s="15">
        <f>OR(F657&lt;&gt;0,G657&lt;&gt;0,H657&lt;&gt;0,I657&lt;&gt;0)*(F657 + (F657 = 0))*(G657 + (G657 = 0))*(H657 + (H657 = 0))*(I657 + (I657 = 0))</f>
        <v>4</v>
      </c>
      <c r="K657" s="14"/>
      <c r="L657" s="14"/>
      <c r="M657" s="14"/>
    </row>
    <row r="658" spans="1:13" x14ac:dyDescent="0.2">
      <c r="A658" s="14"/>
      <c r="B658" s="14"/>
      <c r="C658" s="14"/>
      <c r="D658" s="32"/>
      <c r="E658" s="13" t="s">
        <v>344</v>
      </c>
      <c r="F658" s="16">
        <v>4</v>
      </c>
      <c r="G658" s="17">
        <v>0</v>
      </c>
      <c r="H658" s="17">
        <v>0</v>
      </c>
      <c r="I658" s="17">
        <v>0</v>
      </c>
      <c r="J658" s="15">
        <f>OR(F658&lt;&gt;0,G658&lt;&gt;0,H658&lt;&gt;0,I658&lt;&gt;0)*(F658 + (F658 = 0))*(G658 + (G658 = 0))*(H658 + (H658 = 0))*(I658 + (I658 = 0))</f>
        <v>4</v>
      </c>
      <c r="K658" s="14"/>
      <c r="L658" s="14"/>
      <c r="M658" s="14"/>
    </row>
    <row r="659" spans="1:13" x14ac:dyDescent="0.2">
      <c r="A659" s="14"/>
      <c r="B659" s="14"/>
      <c r="C659" s="14"/>
      <c r="D659" s="32"/>
      <c r="E659" s="14"/>
      <c r="F659" s="14"/>
      <c r="G659" s="14"/>
      <c r="H659" s="14"/>
      <c r="I659" s="14"/>
      <c r="J659" s="18" t="s">
        <v>616</v>
      </c>
      <c r="K659" s="19">
        <f>SUM(J657:J658)</f>
        <v>8</v>
      </c>
      <c r="L659" s="17">
        <v>3371.53</v>
      </c>
      <c r="M659" s="19">
        <f>ROUND(K659*L659,2)</f>
        <v>26972.240000000002</v>
      </c>
    </row>
    <row r="660" spans="1:13" ht="1" customHeight="1" x14ac:dyDescent="0.2">
      <c r="A660" s="20"/>
      <c r="B660" s="20"/>
      <c r="C660" s="20"/>
      <c r="D660" s="33"/>
      <c r="E660" s="20"/>
      <c r="F660" s="20"/>
      <c r="G660" s="20"/>
      <c r="H660" s="20"/>
      <c r="I660" s="20"/>
      <c r="J660" s="20"/>
      <c r="K660" s="20"/>
      <c r="L660" s="20"/>
      <c r="M660" s="20"/>
    </row>
    <row r="661" spans="1:13" x14ac:dyDescent="0.2">
      <c r="A661" s="12" t="s">
        <v>617</v>
      </c>
      <c r="B661" s="13" t="s">
        <v>21</v>
      </c>
      <c r="C661" s="13" t="s">
        <v>56</v>
      </c>
      <c r="D661" s="21" t="s">
        <v>618</v>
      </c>
      <c r="E661" s="14"/>
      <c r="F661" s="14"/>
      <c r="G661" s="14"/>
      <c r="H661" s="14"/>
      <c r="I661" s="14"/>
      <c r="J661" s="14"/>
      <c r="K661" s="15">
        <f>K666</f>
        <v>8</v>
      </c>
      <c r="L661" s="15">
        <f>L666</f>
        <v>5066.05</v>
      </c>
      <c r="M661" s="15">
        <f>M666</f>
        <v>40528.400000000001</v>
      </c>
    </row>
    <row r="662" spans="1:13" ht="228" x14ac:dyDescent="0.2">
      <c r="A662" s="14"/>
      <c r="B662" s="14"/>
      <c r="C662" s="14"/>
      <c r="D662" s="21" t="s">
        <v>619</v>
      </c>
      <c r="E662" s="14"/>
      <c r="F662" s="14"/>
      <c r="G662" s="14"/>
      <c r="H662" s="14"/>
      <c r="I662" s="14"/>
      <c r="J662" s="14"/>
      <c r="K662" s="14"/>
      <c r="L662" s="14"/>
      <c r="M662" s="14"/>
    </row>
    <row r="663" spans="1:13" x14ac:dyDescent="0.2">
      <c r="A663" s="14"/>
      <c r="B663" s="14"/>
      <c r="C663" s="14"/>
      <c r="D663" s="32"/>
      <c r="E663" s="13" t="s">
        <v>388</v>
      </c>
      <c r="F663" s="16">
        <v>2</v>
      </c>
      <c r="G663" s="17">
        <v>0</v>
      </c>
      <c r="H663" s="17">
        <v>0</v>
      </c>
      <c r="I663" s="17">
        <v>0</v>
      </c>
      <c r="J663" s="15">
        <f>OR(F663&lt;&gt;0,G663&lt;&gt;0,H663&lt;&gt;0,I663&lt;&gt;0)*(F663 + (F663 = 0))*(G663 + (G663 = 0))*(H663 + (H663 = 0))*(I663 + (I663 = 0))</f>
        <v>2</v>
      </c>
      <c r="K663" s="14"/>
      <c r="L663" s="14"/>
      <c r="M663" s="14"/>
    </row>
    <row r="664" spans="1:13" x14ac:dyDescent="0.2">
      <c r="A664" s="14"/>
      <c r="B664" s="14"/>
      <c r="C664" s="14"/>
      <c r="D664" s="32"/>
      <c r="E664" s="13" t="s">
        <v>237</v>
      </c>
      <c r="F664" s="16">
        <v>4</v>
      </c>
      <c r="G664" s="17">
        <v>0</v>
      </c>
      <c r="H664" s="17">
        <v>0</v>
      </c>
      <c r="I664" s="17">
        <v>0</v>
      </c>
      <c r="J664" s="15">
        <f>OR(F664&lt;&gt;0,G664&lt;&gt;0,H664&lt;&gt;0,I664&lt;&gt;0)*(F664 + (F664 = 0))*(G664 + (G664 = 0))*(H664 + (H664 = 0))*(I664 + (I664 = 0))</f>
        <v>4</v>
      </c>
      <c r="K664" s="14"/>
      <c r="L664" s="14"/>
      <c r="M664" s="14"/>
    </row>
    <row r="665" spans="1:13" x14ac:dyDescent="0.2">
      <c r="A665" s="14"/>
      <c r="B665" s="14"/>
      <c r="C665" s="14"/>
      <c r="D665" s="32"/>
      <c r="E665" s="13" t="s">
        <v>344</v>
      </c>
      <c r="F665" s="16">
        <v>2</v>
      </c>
      <c r="G665" s="17">
        <v>0</v>
      </c>
      <c r="H665" s="17">
        <v>0</v>
      </c>
      <c r="I665" s="17">
        <v>0</v>
      </c>
      <c r="J665" s="15">
        <f>OR(F665&lt;&gt;0,G665&lt;&gt;0,H665&lt;&gt;0,I665&lt;&gt;0)*(F665 + (F665 = 0))*(G665 + (G665 = 0))*(H665 + (H665 = 0))*(I665 + (I665 = 0))</f>
        <v>2</v>
      </c>
      <c r="K665" s="14"/>
      <c r="L665" s="14"/>
      <c r="M665" s="14"/>
    </row>
    <row r="666" spans="1:13" x14ac:dyDescent="0.2">
      <c r="A666" s="14"/>
      <c r="B666" s="14"/>
      <c r="C666" s="14"/>
      <c r="D666" s="32"/>
      <c r="E666" s="14"/>
      <c r="F666" s="14"/>
      <c r="G666" s="14"/>
      <c r="H666" s="14"/>
      <c r="I666" s="14"/>
      <c r="J666" s="18" t="s">
        <v>620</v>
      </c>
      <c r="K666" s="19">
        <f>SUM(J663:J665)</f>
        <v>8</v>
      </c>
      <c r="L666" s="17">
        <v>5066.05</v>
      </c>
      <c r="M666" s="19">
        <f>ROUND(K666*L666,2)</f>
        <v>40528.400000000001</v>
      </c>
    </row>
    <row r="667" spans="1:13" ht="1" customHeight="1" x14ac:dyDescent="0.2">
      <c r="A667" s="20"/>
      <c r="B667" s="20"/>
      <c r="C667" s="20"/>
      <c r="D667" s="33"/>
      <c r="E667" s="20"/>
      <c r="F667" s="20"/>
      <c r="G667" s="20"/>
      <c r="H667" s="20"/>
      <c r="I667" s="20"/>
      <c r="J667" s="20"/>
      <c r="K667" s="20"/>
      <c r="L667" s="20"/>
      <c r="M667" s="20"/>
    </row>
    <row r="668" spans="1:13" x14ac:dyDescent="0.2">
      <c r="A668" s="12" t="s">
        <v>621</v>
      </c>
      <c r="B668" s="13" t="s">
        <v>21</v>
      </c>
      <c r="C668" s="13" t="s">
        <v>56</v>
      </c>
      <c r="D668" s="21" t="s">
        <v>622</v>
      </c>
      <c r="E668" s="14"/>
      <c r="F668" s="14"/>
      <c r="G668" s="14"/>
      <c r="H668" s="14"/>
      <c r="I668" s="14"/>
      <c r="J668" s="14"/>
      <c r="K668" s="15">
        <f>K671</f>
        <v>2</v>
      </c>
      <c r="L668" s="15">
        <f>L671</f>
        <v>2056.65</v>
      </c>
      <c r="M668" s="15">
        <f>M671</f>
        <v>4113.3</v>
      </c>
    </row>
    <row r="669" spans="1:13" ht="228" x14ac:dyDescent="0.2">
      <c r="A669" s="14"/>
      <c r="B669" s="14"/>
      <c r="C669" s="14"/>
      <c r="D669" s="21" t="s">
        <v>623</v>
      </c>
      <c r="E669" s="14"/>
      <c r="F669" s="14"/>
      <c r="G669" s="14"/>
      <c r="H669" s="14"/>
      <c r="I669" s="14"/>
      <c r="J669" s="14"/>
      <c r="K669" s="14"/>
      <c r="L669" s="14"/>
      <c r="M669" s="14"/>
    </row>
    <row r="670" spans="1:13" x14ac:dyDescent="0.2">
      <c r="A670" s="14"/>
      <c r="B670" s="14"/>
      <c r="C670" s="14"/>
      <c r="D670" s="32"/>
      <c r="E670" s="13" t="s">
        <v>344</v>
      </c>
      <c r="F670" s="16">
        <v>2</v>
      </c>
      <c r="G670" s="17">
        <v>0</v>
      </c>
      <c r="H670" s="17">
        <v>0</v>
      </c>
      <c r="I670" s="17">
        <v>0</v>
      </c>
      <c r="J670" s="15">
        <f>OR(F670&lt;&gt;0,G670&lt;&gt;0,H670&lt;&gt;0,I670&lt;&gt;0)*(F670 + (F670 = 0))*(G670 + (G670 = 0))*(H670 + (H670 = 0))*(I670 + (I670 = 0))</f>
        <v>2</v>
      </c>
      <c r="K670" s="14"/>
      <c r="L670" s="14"/>
      <c r="M670" s="14"/>
    </row>
    <row r="671" spans="1:13" x14ac:dyDescent="0.2">
      <c r="A671" s="14"/>
      <c r="B671" s="14"/>
      <c r="C671" s="14"/>
      <c r="D671" s="32"/>
      <c r="E671" s="14"/>
      <c r="F671" s="14"/>
      <c r="G671" s="14"/>
      <c r="H671" s="14"/>
      <c r="I671" s="14"/>
      <c r="J671" s="18" t="s">
        <v>624</v>
      </c>
      <c r="K671" s="19">
        <f>J670</f>
        <v>2</v>
      </c>
      <c r="L671" s="17">
        <v>2056.65</v>
      </c>
      <c r="M671" s="19">
        <f>ROUND(K671*L671,2)</f>
        <v>4113.3</v>
      </c>
    </row>
    <row r="672" spans="1:13" ht="1" customHeight="1" x14ac:dyDescent="0.2">
      <c r="A672" s="20"/>
      <c r="B672" s="20"/>
      <c r="C672" s="20"/>
      <c r="D672" s="33"/>
      <c r="E672" s="20"/>
      <c r="F672" s="20"/>
      <c r="G672" s="20"/>
      <c r="H672" s="20"/>
      <c r="I672" s="20"/>
      <c r="J672" s="20"/>
      <c r="K672" s="20"/>
      <c r="L672" s="20"/>
      <c r="M672" s="20"/>
    </row>
    <row r="673" spans="1:13" x14ac:dyDescent="0.2">
      <c r="A673" s="14"/>
      <c r="B673" s="14"/>
      <c r="C673" s="14"/>
      <c r="D673" s="32"/>
      <c r="E673" s="14"/>
      <c r="F673" s="14"/>
      <c r="G673" s="14"/>
      <c r="H673" s="14"/>
      <c r="I673" s="14"/>
      <c r="J673" s="18" t="s">
        <v>625</v>
      </c>
      <c r="K673" s="17">
        <v>1</v>
      </c>
      <c r="L673" s="19">
        <f>M655+M661+M668</f>
        <v>71613.94</v>
      </c>
      <c r="M673" s="19">
        <f>ROUND(K673*L673,2)</f>
        <v>71613.94</v>
      </c>
    </row>
    <row r="674" spans="1:13" ht="1" customHeight="1" x14ac:dyDescent="0.2">
      <c r="A674" s="20"/>
      <c r="B674" s="20"/>
      <c r="C674" s="20"/>
      <c r="D674" s="33"/>
      <c r="E674" s="20"/>
      <c r="F674" s="20"/>
      <c r="G674" s="20"/>
      <c r="H674" s="20"/>
      <c r="I674" s="20"/>
      <c r="J674" s="20"/>
      <c r="K674" s="20"/>
      <c r="L674" s="20"/>
      <c r="M674" s="20"/>
    </row>
    <row r="675" spans="1:13" x14ac:dyDescent="0.2">
      <c r="A675" s="14"/>
      <c r="B675" s="14"/>
      <c r="C675" s="14"/>
      <c r="D675" s="32"/>
      <c r="E675" s="14"/>
      <c r="F675" s="14"/>
      <c r="G675" s="14"/>
      <c r="H675" s="14"/>
      <c r="I675" s="14"/>
      <c r="J675" s="18" t="s">
        <v>626</v>
      </c>
      <c r="K675" s="22">
        <v>1</v>
      </c>
      <c r="L675" s="19">
        <f>M653</f>
        <v>71613.94</v>
      </c>
      <c r="M675" s="19">
        <f>ROUND(K675*L675,2)</f>
        <v>71613.94</v>
      </c>
    </row>
    <row r="676" spans="1:13" ht="1" customHeight="1" x14ac:dyDescent="0.2">
      <c r="A676" s="20"/>
      <c r="B676" s="20"/>
      <c r="C676" s="20"/>
      <c r="D676" s="33"/>
      <c r="E676" s="20"/>
      <c r="F676" s="20"/>
      <c r="G676" s="20"/>
      <c r="H676" s="20"/>
      <c r="I676" s="20"/>
      <c r="J676" s="20"/>
      <c r="K676" s="20"/>
      <c r="L676" s="20"/>
      <c r="M676" s="20"/>
    </row>
    <row r="677" spans="1:13" x14ac:dyDescent="0.2">
      <c r="A677" s="5" t="s">
        <v>627</v>
      </c>
      <c r="B677" s="5" t="s">
        <v>15</v>
      </c>
      <c r="C677" s="5" t="s">
        <v>16</v>
      </c>
      <c r="D677" s="30" t="s">
        <v>628</v>
      </c>
      <c r="E677" s="6"/>
      <c r="F677" s="6"/>
      <c r="G677" s="6"/>
      <c r="H677" s="6"/>
      <c r="I677" s="6"/>
      <c r="J677" s="6"/>
      <c r="K677" s="7">
        <f>K717</f>
        <v>1</v>
      </c>
      <c r="L677" s="8">
        <f>L717</f>
        <v>17384.02</v>
      </c>
      <c r="M677" s="8">
        <f>M717</f>
        <v>17384.02</v>
      </c>
    </row>
    <row r="678" spans="1:13" x14ac:dyDescent="0.2">
      <c r="A678" s="9" t="s">
        <v>629</v>
      </c>
      <c r="B678" s="9" t="s">
        <v>15</v>
      </c>
      <c r="C678" s="9" t="s">
        <v>16</v>
      </c>
      <c r="D678" s="31" t="s">
        <v>630</v>
      </c>
      <c r="E678" s="10"/>
      <c r="F678" s="10"/>
      <c r="G678" s="10"/>
      <c r="H678" s="10"/>
      <c r="I678" s="10"/>
      <c r="J678" s="10"/>
      <c r="K678" s="11">
        <f>K684</f>
        <v>1</v>
      </c>
      <c r="L678" s="11">
        <f>L684</f>
        <v>5070.57</v>
      </c>
      <c r="M678" s="11">
        <f>M684</f>
        <v>5070.57</v>
      </c>
    </row>
    <row r="679" spans="1:13" x14ac:dyDescent="0.2">
      <c r="A679" s="12" t="s">
        <v>631</v>
      </c>
      <c r="B679" s="13" t="s">
        <v>21</v>
      </c>
      <c r="C679" s="13" t="s">
        <v>56</v>
      </c>
      <c r="D679" s="21" t="s">
        <v>632</v>
      </c>
      <c r="E679" s="14"/>
      <c r="F679" s="14"/>
      <c r="G679" s="14"/>
      <c r="H679" s="14"/>
      <c r="I679" s="14"/>
      <c r="J679" s="14"/>
      <c r="K679" s="15">
        <f>K682</f>
        <v>3</v>
      </c>
      <c r="L679" s="15">
        <f>L682</f>
        <v>1690.19</v>
      </c>
      <c r="M679" s="15">
        <f>M682</f>
        <v>5070.57</v>
      </c>
    </row>
    <row r="680" spans="1:13" ht="36" x14ac:dyDescent="0.2">
      <c r="A680" s="14"/>
      <c r="B680" s="14"/>
      <c r="C680" s="14"/>
      <c r="D680" s="21" t="s">
        <v>633</v>
      </c>
      <c r="E680" s="14"/>
      <c r="F680" s="14"/>
      <c r="G680" s="14"/>
      <c r="H680" s="14"/>
      <c r="I680" s="14"/>
      <c r="J680" s="14"/>
      <c r="K680" s="14"/>
      <c r="L680" s="14"/>
      <c r="M680" s="14"/>
    </row>
    <row r="681" spans="1:13" x14ac:dyDescent="0.2">
      <c r="A681" s="14"/>
      <c r="B681" s="14"/>
      <c r="C681" s="14"/>
      <c r="D681" s="32"/>
      <c r="E681" s="13" t="s">
        <v>634</v>
      </c>
      <c r="F681" s="16">
        <v>3</v>
      </c>
      <c r="G681" s="17">
        <v>0</v>
      </c>
      <c r="H681" s="17">
        <v>0</v>
      </c>
      <c r="I681" s="17">
        <v>0</v>
      </c>
      <c r="J681" s="15">
        <f>OR(F681&lt;&gt;0,G681&lt;&gt;0,H681&lt;&gt;0,I681&lt;&gt;0)*(F681 + (F681 = 0))*(G681 + (G681 = 0))*(H681 + (H681 = 0))*(I681 + (I681 = 0))</f>
        <v>3</v>
      </c>
      <c r="K681" s="14"/>
      <c r="L681" s="14"/>
      <c r="M681" s="14"/>
    </row>
    <row r="682" spans="1:13" x14ac:dyDescent="0.2">
      <c r="A682" s="14"/>
      <c r="B682" s="14"/>
      <c r="C682" s="14"/>
      <c r="D682" s="32"/>
      <c r="E682" s="14"/>
      <c r="F682" s="14"/>
      <c r="G682" s="14"/>
      <c r="H682" s="14"/>
      <c r="I682" s="14"/>
      <c r="J682" s="18" t="s">
        <v>635</v>
      </c>
      <c r="K682" s="19">
        <f>J681</f>
        <v>3</v>
      </c>
      <c r="L682" s="17">
        <v>1690.19</v>
      </c>
      <c r="M682" s="19">
        <f>ROUND(K682*L682,2)</f>
        <v>5070.57</v>
      </c>
    </row>
    <row r="683" spans="1:13" ht="1" customHeight="1" x14ac:dyDescent="0.2">
      <c r="A683" s="20"/>
      <c r="B683" s="20"/>
      <c r="C683" s="20"/>
      <c r="D683" s="33"/>
      <c r="E683" s="20"/>
      <c r="F683" s="20"/>
      <c r="G683" s="20"/>
      <c r="H683" s="20"/>
      <c r="I683" s="20"/>
      <c r="J683" s="20"/>
      <c r="K683" s="20"/>
      <c r="L683" s="20"/>
      <c r="M683" s="20"/>
    </row>
    <row r="684" spans="1:13" x14ac:dyDescent="0.2">
      <c r="A684" s="14"/>
      <c r="B684" s="14"/>
      <c r="C684" s="14"/>
      <c r="D684" s="32"/>
      <c r="E684" s="14"/>
      <c r="F684" s="14"/>
      <c r="G684" s="14"/>
      <c r="H684" s="14"/>
      <c r="I684" s="14"/>
      <c r="J684" s="18" t="s">
        <v>636</v>
      </c>
      <c r="K684" s="17">
        <v>1</v>
      </c>
      <c r="L684" s="19">
        <f>M679</f>
        <v>5070.57</v>
      </c>
      <c r="M684" s="19">
        <f>ROUND(K684*L684,2)</f>
        <v>5070.57</v>
      </c>
    </row>
    <row r="685" spans="1:13" ht="1" customHeight="1" x14ac:dyDescent="0.2">
      <c r="A685" s="20"/>
      <c r="B685" s="20"/>
      <c r="C685" s="20"/>
      <c r="D685" s="33"/>
      <c r="E685" s="20"/>
      <c r="F685" s="20"/>
      <c r="G685" s="20"/>
      <c r="H685" s="20"/>
      <c r="I685" s="20"/>
      <c r="J685" s="20"/>
      <c r="K685" s="20"/>
      <c r="L685" s="20"/>
      <c r="M685" s="20"/>
    </row>
    <row r="686" spans="1:13" x14ac:dyDescent="0.2">
      <c r="A686" s="9" t="s">
        <v>637</v>
      </c>
      <c r="B686" s="9" t="s">
        <v>15</v>
      </c>
      <c r="C686" s="9" t="s">
        <v>16</v>
      </c>
      <c r="D686" s="31" t="s">
        <v>638</v>
      </c>
      <c r="E686" s="10"/>
      <c r="F686" s="10"/>
      <c r="G686" s="10"/>
      <c r="H686" s="10"/>
      <c r="I686" s="10"/>
      <c r="J686" s="10"/>
      <c r="K686" s="11">
        <f>K704</f>
        <v>1</v>
      </c>
      <c r="L686" s="11">
        <f>L704</f>
        <v>11557.05</v>
      </c>
      <c r="M686" s="11">
        <f>M704</f>
        <v>11557.05</v>
      </c>
    </row>
    <row r="687" spans="1:13" x14ac:dyDescent="0.2">
      <c r="A687" s="23" t="s">
        <v>639</v>
      </c>
      <c r="B687" s="23" t="s">
        <v>15</v>
      </c>
      <c r="C687" s="23" t="s">
        <v>16</v>
      </c>
      <c r="D687" s="34" t="s">
        <v>640</v>
      </c>
      <c r="E687" s="24"/>
      <c r="F687" s="24"/>
      <c r="G687" s="24"/>
      <c r="H687" s="24"/>
      <c r="I687" s="24"/>
      <c r="J687" s="24"/>
      <c r="K687" s="25">
        <f>K702</f>
        <v>1</v>
      </c>
      <c r="L687" s="25">
        <f>L702</f>
        <v>11557.05</v>
      </c>
      <c r="M687" s="25">
        <f>M702</f>
        <v>11557.05</v>
      </c>
    </row>
    <row r="688" spans="1:13" x14ac:dyDescent="0.2">
      <c r="A688" s="12" t="s">
        <v>641</v>
      </c>
      <c r="B688" s="13" t="s">
        <v>21</v>
      </c>
      <c r="C688" s="13" t="s">
        <v>56</v>
      </c>
      <c r="D688" s="21" t="s">
        <v>642</v>
      </c>
      <c r="E688" s="14"/>
      <c r="F688" s="14"/>
      <c r="G688" s="14"/>
      <c r="H688" s="14"/>
      <c r="I688" s="14"/>
      <c r="J688" s="14"/>
      <c r="K688" s="15">
        <f>K693</f>
        <v>9</v>
      </c>
      <c r="L688" s="15">
        <f>L693</f>
        <v>496.3</v>
      </c>
      <c r="M688" s="15">
        <f>M693</f>
        <v>4466.7</v>
      </c>
    </row>
    <row r="689" spans="1:13" ht="84" x14ac:dyDescent="0.2">
      <c r="A689" s="14"/>
      <c r="B689" s="14"/>
      <c r="C689" s="14"/>
      <c r="D689" s="21" t="s">
        <v>643</v>
      </c>
      <c r="E689" s="14"/>
      <c r="F689" s="14"/>
      <c r="G689" s="14"/>
      <c r="H689" s="14"/>
      <c r="I689" s="14"/>
      <c r="J689" s="14"/>
      <c r="K689" s="14"/>
      <c r="L689" s="14"/>
      <c r="M689" s="14"/>
    </row>
    <row r="690" spans="1:13" x14ac:dyDescent="0.2">
      <c r="A690" s="14"/>
      <c r="B690" s="14"/>
      <c r="C690" s="14"/>
      <c r="D690" s="32"/>
      <c r="E690" s="13" t="s">
        <v>644</v>
      </c>
      <c r="F690" s="16">
        <v>7</v>
      </c>
      <c r="G690" s="17">
        <v>0</v>
      </c>
      <c r="H690" s="17">
        <v>0</v>
      </c>
      <c r="I690" s="17">
        <v>0</v>
      </c>
      <c r="J690" s="15">
        <f>OR(F690&lt;&gt;0,G690&lt;&gt;0,H690&lt;&gt;0,I690&lt;&gt;0)*(F690 + (F690 = 0))*(G690 + (G690 = 0))*(H690 + (H690 = 0))*(I690 + (I690 = 0))</f>
        <v>7</v>
      </c>
      <c r="K690" s="14"/>
      <c r="L690" s="14"/>
      <c r="M690" s="14"/>
    </row>
    <row r="691" spans="1:13" x14ac:dyDescent="0.2">
      <c r="A691" s="14"/>
      <c r="B691" s="14"/>
      <c r="C691" s="14"/>
      <c r="D691" s="32"/>
      <c r="E691" s="13" t="s">
        <v>237</v>
      </c>
      <c r="F691" s="16">
        <v>1</v>
      </c>
      <c r="G691" s="17">
        <v>0</v>
      </c>
      <c r="H691" s="17">
        <v>0</v>
      </c>
      <c r="I691" s="17">
        <v>0</v>
      </c>
      <c r="J691" s="15">
        <f>OR(F691&lt;&gt;0,G691&lt;&gt;0,H691&lt;&gt;0,I691&lt;&gt;0)*(F691 + (F691 = 0))*(G691 + (G691 = 0))*(H691 + (H691 = 0))*(I691 + (I691 = 0))</f>
        <v>1</v>
      </c>
      <c r="K691" s="14"/>
      <c r="L691" s="14"/>
      <c r="M691" s="14"/>
    </row>
    <row r="692" spans="1:13" x14ac:dyDescent="0.2">
      <c r="A692" s="14"/>
      <c r="B692" s="14"/>
      <c r="C692" s="14"/>
      <c r="D692" s="32"/>
      <c r="E692" s="13" t="s">
        <v>237</v>
      </c>
      <c r="F692" s="16">
        <v>1</v>
      </c>
      <c r="G692" s="17">
        <v>0</v>
      </c>
      <c r="H692" s="17">
        <v>0</v>
      </c>
      <c r="I692" s="17">
        <v>0</v>
      </c>
      <c r="J692" s="15">
        <f>OR(F692&lt;&gt;0,G692&lt;&gt;0,H692&lt;&gt;0,I692&lt;&gt;0)*(F692 + (F692 = 0))*(G692 + (G692 = 0))*(H692 + (H692 = 0))*(I692 + (I692 = 0))</f>
        <v>1</v>
      </c>
      <c r="K692" s="14"/>
      <c r="L692" s="14"/>
      <c r="M692" s="14"/>
    </row>
    <row r="693" spans="1:13" x14ac:dyDescent="0.2">
      <c r="A693" s="14"/>
      <c r="B693" s="14"/>
      <c r="C693" s="14"/>
      <c r="D693" s="32"/>
      <c r="E693" s="14"/>
      <c r="F693" s="14"/>
      <c r="G693" s="14"/>
      <c r="H693" s="14"/>
      <c r="I693" s="14"/>
      <c r="J693" s="18" t="s">
        <v>645</v>
      </c>
      <c r="K693" s="19">
        <f>SUM(J690:J692)</f>
        <v>9</v>
      </c>
      <c r="L693" s="17">
        <v>496.3</v>
      </c>
      <c r="M693" s="19">
        <f>ROUND(K693*L693,2)</f>
        <v>4466.7</v>
      </c>
    </row>
    <row r="694" spans="1:13" ht="1" customHeight="1" x14ac:dyDescent="0.2">
      <c r="A694" s="20"/>
      <c r="B694" s="20"/>
      <c r="C694" s="20"/>
      <c r="D694" s="33"/>
      <c r="E694" s="20"/>
      <c r="F694" s="20"/>
      <c r="G694" s="20"/>
      <c r="H694" s="20"/>
      <c r="I694" s="20"/>
      <c r="J694" s="20"/>
      <c r="K694" s="20"/>
      <c r="L694" s="20"/>
      <c r="M694" s="20"/>
    </row>
    <row r="695" spans="1:13" x14ac:dyDescent="0.2">
      <c r="A695" s="12" t="s">
        <v>646</v>
      </c>
      <c r="B695" s="13" t="s">
        <v>21</v>
      </c>
      <c r="C695" s="13" t="s">
        <v>56</v>
      </c>
      <c r="D695" s="21" t="s">
        <v>647</v>
      </c>
      <c r="E695" s="14"/>
      <c r="F695" s="14"/>
      <c r="G695" s="14"/>
      <c r="H695" s="14"/>
      <c r="I695" s="14"/>
      <c r="J695" s="14"/>
      <c r="K695" s="15">
        <f>K700</f>
        <v>5</v>
      </c>
      <c r="L695" s="15">
        <f>L700</f>
        <v>1418.07</v>
      </c>
      <c r="M695" s="15">
        <f>M700</f>
        <v>7090.35</v>
      </c>
    </row>
    <row r="696" spans="1:13" ht="84" x14ac:dyDescent="0.2">
      <c r="A696" s="14"/>
      <c r="B696" s="14"/>
      <c r="C696" s="14"/>
      <c r="D696" s="21" t="s">
        <v>648</v>
      </c>
      <c r="E696" s="14"/>
      <c r="F696" s="14"/>
      <c r="G696" s="14"/>
      <c r="H696" s="14"/>
      <c r="I696" s="14"/>
      <c r="J696" s="14"/>
      <c r="K696" s="14"/>
      <c r="L696" s="14"/>
      <c r="M696" s="14"/>
    </row>
    <row r="697" spans="1:13" x14ac:dyDescent="0.2">
      <c r="A697" s="14"/>
      <c r="B697" s="14"/>
      <c r="C697" s="14"/>
      <c r="D697" s="32"/>
      <c r="E697" s="13" t="s">
        <v>353</v>
      </c>
      <c r="F697" s="16">
        <v>1</v>
      </c>
      <c r="G697" s="17">
        <v>0</v>
      </c>
      <c r="H697" s="17">
        <v>0</v>
      </c>
      <c r="I697" s="17">
        <v>0</v>
      </c>
      <c r="J697" s="15">
        <f>OR(F697&lt;&gt;0,G697&lt;&gt;0,H697&lt;&gt;0,I697&lt;&gt;0)*(F697 + (F697 = 0))*(G697 + (G697 = 0))*(H697 + (H697 = 0))*(I697 + (I697 = 0))</f>
        <v>1</v>
      </c>
      <c r="K697" s="14"/>
      <c r="L697" s="14"/>
      <c r="M697" s="14"/>
    </row>
    <row r="698" spans="1:13" x14ac:dyDescent="0.2">
      <c r="A698" s="14"/>
      <c r="B698" s="14"/>
      <c r="C698" s="14"/>
      <c r="D698" s="32"/>
      <c r="E698" s="13" t="s">
        <v>353</v>
      </c>
      <c r="F698" s="16">
        <v>2</v>
      </c>
      <c r="G698" s="17">
        <v>0</v>
      </c>
      <c r="H698" s="17">
        <v>0</v>
      </c>
      <c r="I698" s="17">
        <v>0</v>
      </c>
      <c r="J698" s="15">
        <f>OR(F698&lt;&gt;0,G698&lt;&gt;0,H698&lt;&gt;0,I698&lt;&gt;0)*(F698 + (F698 = 0))*(G698 + (G698 = 0))*(H698 + (H698 = 0))*(I698 + (I698 = 0))</f>
        <v>2</v>
      </c>
      <c r="K698" s="14"/>
      <c r="L698" s="14"/>
      <c r="M698" s="14"/>
    </row>
    <row r="699" spans="1:13" x14ac:dyDescent="0.2">
      <c r="A699" s="14"/>
      <c r="B699" s="14"/>
      <c r="C699" s="14"/>
      <c r="D699" s="32"/>
      <c r="E699" s="13" t="s">
        <v>353</v>
      </c>
      <c r="F699" s="16">
        <v>2</v>
      </c>
      <c r="G699" s="17">
        <v>0</v>
      </c>
      <c r="H699" s="17">
        <v>0</v>
      </c>
      <c r="I699" s="17">
        <v>0</v>
      </c>
      <c r="J699" s="15">
        <f>OR(F699&lt;&gt;0,G699&lt;&gt;0,H699&lt;&gt;0,I699&lt;&gt;0)*(F699 + (F699 = 0))*(G699 + (G699 = 0))*(H699 + (H699 = 0))*(I699 + (I699 = 0))</f>
        <v>2</v>
      </c>
      <c r="K699" s="14"/>
      <c r="L699" s="14"/>
      <c r="M699" s="14"/>
    </row>
    <row r="700" spans="1:13" x14ac:dyDescent="0.2">
      <c r="A700" s="14"/>
      <c r="B700" s="14"/>
      <c r="C700" s="14"/>
      <c r="D700" s="32"/>
      <c r="E700" s="14"/>
      <c r="F700" s="14"/>
      <c r="G700" s="14"/>
      <c r="H700" s="14"/>
      <c r="I700" s="14"/>
      <c r="J700" s="18" t="s">
        <v>649</v>
      </c>
      <c r="K700" s="19">
        <f>SUM(J697:J699)</f>
        <v>5</v>
      </c>
      <c r="L700" s="17">
        <v>1418.07</v>
      </c>
      <c r="M700" s="19">
        <f>ROUND(K700*L700,2)</f>
        <v>7090.35</v>
      </c>
    </row>
    <row r="701" spans="1:13" ht="1" customHeight="1" x14ac:dyDescent="0.2">
      <c r="A701" s="20"/>
      <c r="B701" s="20"/>
      <c r="C701" s="20"/>
      <c r="D701" s="33"/>
      <c r="E701" s="20"/>
      <c r="F701" s="20"/>
      <c r="G701" s="20"/>
      <c r="H701" s="20"/>
      <c r="I701" s="20"/>
      <c r="J701" s="20"/>
      <c r="K701" s="20"/>
      <c r="L701" s="20"/>
      <c r="M701" s="20"/>
    </row>
    <row r="702" spans="1:13" x14ac:dyDescent="0.2">
      <c r="A702" s="14"/>
      <c r="B702" s="14"/>
      <c r="C702" s="14"/>
      <c r="D702" s="32"/>
      <c r="E702" s="14"/>
      <c r="F702" s="14"/>
      <c r="G702" s="14"/>
      <c r="H702" s="14"/>
      <c r="I702" s="14"/>
      <c r="J702" s="18" t="s">
        <v>650</v>
      </c>
      <c r="K702" s="17">
        <v>1</v>
      </c>
      <c r="L702" s="19">
        <f>M688+M695</f>
        <v>11557.05</v>
      </c>
      <c r="M702" s="19">
        <f>ROUND(K702*L702,2)</f>
        <v>11557.05</v>
      </c>
    </row>
    <row r="703" spans="1:13" ht="1" customHeight="1" x14ac:dyDescent="0.2">
      <c r="A703" s="20"/>
      <c r="B703" s="20"/>
      <c r="C703" s="20"/>
      <c r="D703" s="33"/>
      <c r="E703" s="20"/>
      <c r="F703" s="20"/>
      <c r="G703" s="20"/>
      <c r="H703" s="20"/>
      <c r="I703" s="20"/>
      <c r="J703" s="20"/>
      <c r="K703" s="20"/>
      <c r="L703" s="20"/>
      <c r="M703" s="20"/>
    </row>
    <row r="704" spans="1:13" x14ac:dyDescent="0.2">
      <c r="A704" s="14"/>
      <c r="B704" s="14"/>
      <c r="C704" s="14"/>
      <c r="D704" s="32"/>
      <c r="E704" s="14"/>
      <c r="F704" s="14"/>
      <c r="G704" s="14"/>
      <c r="H704" s="14"/>
      <c r="I704" s="14"/>
      <c r="J704" s="18" t="s">
        <v>651</v>
      </c>
      <c r="K704" s="17">
        <v>1</v>
      </c>
      <c r="L704" s="19">
        <f>M687</f>
        <v>11557.05</v>
      </c>
      <c r="M704" s="19">
        <f>ROUND(K704*L704,2)</f>
        <v>11557.05</v>
      </c>
    </row>
    <row r="705" spans="1:13" ht="1" customHeight="1" x14ac:dyDescent="0.2">
      <c r="A705" s="20"/>
      <c r="B705" s="20"/>
      <c r="C705" s="20"/>
      <c r="D705" s="33"/>
      <c r="E705" s="20"/>
      <c r="F705" s="20"/>
      <c r="G705" s="20"/>
      <c r="H705" s="20"/>
      <c r="I705" s="20"/>
      <c r="J705" s="20"/>
      <c r="K705" s="20"/>
      <c r="L705" s="20"/>
      <c r="M705" s="20"/>
    </row>
    <row r="706" spans="1:13" x14ac:dyDescent="0.2">
      <c r="A706" s="9" t="s">
        <v>652</v>
      </c>
      <c r="B706" s="9" t="s">
        <v>15</v>
      </c>
      <c r="C706" s="9" t="s">
        <v>16</v>
      </c>
      <c r="D706" s="31" t="s">
        <v>653</v>
      </c>
      <c r="E706" s="10"/>
      <c r="F706" s="10"/>
      <c r="G706" s="10"/>
      <c r="H706" s="10"/>
      <c r="I706" s="10"/>
      <c r="J706" s="10"/>
      <c r="K706" s="11">
        <f>K715</f>
        <v>1</v>
      </c>
      <c r="L706" s="11">
        <f>L715</f>
        <v>756.4</v>
      </c>
      <c r="M706" s="11">
        <f>M715</f>
        <v>756.4</v>
      </c>
    </row>
    <row r="707" spans="1:13" x14ac:dyDescent="0.2">
      <c r="A707" s="23" t="s">
        <v>654</v>
      </c>
      <c r="B707" s="23" t="s">
        <v>15</v>
      </c>
      <c r="C707" s="23" t="s">
        <v>16</v>
      </c>
      <c r="D707" s="34" t="s">
        <v>655</v>
      </c>
      <c r="E707" s="24"/>
      <c r="F707" s="24"/>
      <c r="G707" s="24"/>
      <c r="H707" s="24"/>
      <c r="I707" s="24"/>
      <c r="J707" s="24"/>
      <c r="K707" s="25">
        <f>K713</f>
        <v>1</v>
      </c>
      <c r="L707" s="25">
        <f>L713</f>
        <v>756.4</v>
      </c>
      <c r="M707" s="25">
        <f>M713</f>
        <v>756.4</v>
      </c>
    </row>
    <row r="708" spans="1:13" x14ac:dyDescent="0.2">
      <c r="A708" s="12" t="s">
        <v>656</v>
      </c>
      <c r="B708" s="13" t="s">
        <v>21</v>
      </c>
      <c r="C708" s="13" t="s">
        <v>56</v>
      </c>
      <c r="D708" s="21" t="s">
        <v>657</v>
      </c>
      <c r="E708" s="14"/>
      <c r="F708" s="14"/>
      <c r="G708" s="14"/>
      <c r="H708" s="14"/>
      <c r="I708" s="14"/>
      <c r="J708" s="14"/>
      <c r="K708" s="15">
        <f>K711</f>
        <v>2</v>
      </c>
      <c r="L708" s="15">
        <f>L711</f>
        <v>378.2</v>
      </c>
      <c r="M708" s="15">
        <f>M711</f>
        <v>756.4</v>
      </c>
    </row>
    <row r="709" spans="1:13" ht="36" x14ac:dyDescent="0.2">
      <c r="A709" s="14"/>
      <c r="B709" s="14"/>
      <c r="C709" s="14"/>
      <c r="D709" s="21" t="s">
        <v>658</v>
      </c>
      <c r="E709" s="14"/>
      <c r="F709" s="14"/>
      <c r="G709" s="14"/>
      <c r="H709" s="14"/>
      <c r="I709" s="14"/>
      <c r="J709" s="14"/>
      <c r="K709" s="14"/>
      <c r="L709" s="14"/>
      <c r="M709" s="14"/>
    </row>
    <row r="710" spans="1:13" x14ac:dyDescent="0.2">
      <c r="A710" s="14"/>
      <c r="B710" s="14"/>
      <c r="C710" s="14"/>
      <c r="D710" s="32"/>
      <c r="E710" s="13" t="s">
        <v>466</v>
      </c>
      <c r="F710" s="16">
        <v>2</v>
      </c>
      <c r="G710" s="17">
        <v>0</v>
      </c>
      <c r="H710" s="17">
        <v>0</v>
      </c>
      <c r="I710" s="17">
        <v>0</v>
      </c>
      <c r="J710" s="15">
        <f>OR(F710&lt;&gt;0,G710&lt;&gt;0,H710&lt;&gt;0,I710&lt;&gt;0)*(F710 + (F710 = 0))*(G710 + (G710 = 0))*(H710 + (H710 = 0))*(I710 + (I710 = 0))</f>
        <v>2</v>
      </c>
      <c r="K710" s="14"/>
      <c r="L710" s="14"/>
      <c r="M710" s="14"/>
    </row>
    <row r="711" spans="1:13" x14ac:dyDescent="0.2">
      <c r="A711" s="14"/>
      <c r="B711" s="14"/>
      <c r="C711" s="14"/>
      <c r="D711" s="32"/>
      <c r="E711" s="14"/>
      <c r="F711" s="14"/>
      <c r="G711" s="14"/>
      <c r="H711" s="14"/>
      <c r="I711" s="14"/>
      <c r="J711" s="18" t="s">
        <v>659</v>
      </c>
      <c r="K711" s="19">
        <f>J710</f>
        <v>2</v>
      </c>
      <c r="L711" s="17">
        <v>378.2</v>
      </c>
      <c r="M711" s="19">
        <f>ROUND(K711*L711,2)</f>
        <v>756.4</v>
      </c>
    </row>
    <row r="712" spans="1:13" ht="1" customHeight="1" x14ac:dyDescent="0.2">
      <c r="A712" s="20"/>
      <c r="B712" s="20"/>
      <c r="C712" s="20"/>
      <c r="D712" s="33"/>
      <c r="E712" s="20"/>
      <c r="F712" s="20"/>
      <c r="G712" s="20"/>
      <c r="H712" s="20"/>
      <c r="I712" s="20"/>
      <c r="J712" s="20"/>
      <c r="K712" s="20"/>
      <c r="L712" s="20"/>
      <c r="M712" s="20"/>
    </row>
    <row r="713" spans="1:13" x14ac:dyDescent="0.2">
      <c r="A713" s="14"/>
      <c r="B713" s="14"/>
      <c r="C713" s="14"/>
      <c r="D713" s="32"/>
      <c r="E713" s="14"/>
      <c r="F713" s="14"/>
      <c r="G713" s="14"/>
      <c r="H713" s="14"/>
      <c r="I713" s="14"/>
      <c r="J713" s="18" t="s">
        <v>660</v>
      </c>
      <c r="K713" s="17">
        <v>1</v>
      </c>
      <c r="L713" s="19">
        <f>M708</f>
        <v>756.4</v>
      </c>
      <c r="M713" s="19">
        <f>ROUND(K713*L713,2)</f>
        <v>756.4</v>
      </c>
    </row>
    <row r="714" spans="1:13" ht="1" customHeight="1" x14ac:dyDescent="0.2">
      <c r="A714" s="20"/>
      <c r="B714" s="20"/>
      <c r="C714" s="20"/>
      <c r="D714" s="33"/>
      <c r="E714" s="20"/>
      <c r="F714" s="20"/>
      <c r="G714" s="20"/>
      <c r="H714" s="20"/>
      <c r="I714" s="20"/>
      <c r="J714" s="20"/>
      <c r="K714" s="20"/>
      <c r="L714" s="20"/>
      <c r="M714" s="20"/>
    </row>
    <row r="715" spans="1:13" x14ac:dyDescent="0.2">
      <c r="A715" s="14"/>
      <c r="B715" s="14"/>
      <c r="C715" s="14"/>
      <c r="D715" s="32"/>
      <c r="E715" s="14"/>
      <c r="F715" s="14"/>
      <c r="G715" s="14"/>
      <c r="H715" s="14"/>
      <c r="I715" s="14"/>
      <c r="J715" s="18" t="s">
        <v>661</v>
      </c>
      <c r="K715" s="17">
        <v>1</v>
      </c>
      <c r="L715" s="19">
        <f>M707</f>
        <v>756.4</v>
      </c>
      <c r="M715" s="19">
        <f>ROUND(K715*L715,2)</f>
        <v>756.4</v>
      </c>
    </row>
    <row r="716" spans="1:13" ht="1" customHeight="1" x14ac:dyDescent="0.2">
      <c r="A716" s="20"/>
      <c r="B716" s="20"/>
      <c r="C716" s="20"/>
      <c r="D716" s="33"/>
      <c r="E716" s="20"/>
      <c r="F716" s="20"/>
      <c r="G716" s="20"/>
      <c r="H716" s="20"/>
      <c r="I716" s="20"/>
      <c r="J716" s="20"/>
      <c r="K716" s="20"/>
      <c r="L716" s="20"/>
      <c r="M716" s="20"/>
    </row>
    <row r="717" spans="1:13" x14ac:dyDescent="0.2">
      <c r="A717" s="14"/>
      <c r="B717" s="14"/>
      <c r="C717" s="14"/>
      <c r="D717" s="32"/>
      <c r="E717" s="14"/>
      <c r="F717" s="14"/>
      <c r="G717" s="14"/>
      <c r="H717" s="14"/>
      <c r="I717" s="14"/>
      <c r="J717" s="18" t="s">
        <v>662</v>
      </c>
      <c r="K717" s="22">
        <v>1</v>
      </c>
      <c r="L717" s="19">
        <f>M678+M686+M706</f>
        <v>17384.02</v>
      </c>
      <c r="M717" s="19">
        <f>ROUND(K717*L717,2)</f>
        <v>17384.02</v>
      </c>
    </row>
    <row r="718" spans="1:13" ht="1" customHeight="1" x14ac:dyDescent="0.2">
      <c r="A718" s="20"/>
      <c r="B718" s="20"/>
      <c r="C718" s="20"/>
      <c r="D718" s="33"/>
      <c r="E718" s="20"/>
      <c r="F718" s="20"/>
      <c r="G718" s="20"/>
      <c r="H718" s="20"/>
      <c r="I718" s="20"/>
      <c r="J718" s="20"/>
      <c r="K718" s="20"/>
      <c r="L718" s="20"/>
      <c r="M718" s="20"/>
    </row>
    <row r="719" spans="1:13" x14ac:dyDescent="0.2">
      <c r="A719" s="5" t="s">
        <v>663</v>
      </c>
      <c r="B719" s="5" t="s">
        <v>15</v>
      </c>
      <c r="C719" s="5" t="s">
        <v>16</v>
      </c>
      <c r="D719" s="30" t="s">
        <v>664</v>
      </c>
      <c r="E719" s="6"/>
      <c r="F719" s="6"/>
      <c r="G719" s="6"/>
      <c r="H719" s="6"/>
      <c r="I719" s="6"/>
      <c r="J719" s="6"/>
      <c r="K719" s="7">
        <f>K773</f>
        <v>1</v>
      </c>
      <c r="L719" s="8">
        <f>L773</f>
        <v>118706.23</v>
      </c>
      <c r="M719" s="8">
        <f>M773</f>
        <v>118706.23</v>
      </c>
    </row>
    <row r="720" spans="1:13" x14ac:dyDescent="0.2">
      <c r="A720" s="9" t="s">
        <v>665</v>
      </c>
      <c r="B720" s="9" t="s">
        <v>15</v>
      </c>
      <c r="C720" s="9" t="s">
        <v>16</v>
      </c>
      <c r="D720" s="31" t="s">
        <v>666</v>
      </c>
      <c r="E720" s="10"/>
      <c r="F720" s="10"/>
      <c r="G720" s="10"/>
      <c r="H720" s="10"/>
      <c r="I720" s="10"/>
      <c r="J720" s="10"/>
      <c r="K720" s="11">
        <f>K742</f>
        <v>1</v>
      </c>
      <c r="L720" s="11">
        <f>L742</f>
        <v>64441.279999999999</v>
      </c>
      <c r="M720" s="11">
        <f>M742</f>
        <v>64441.279999999999</v>
      </c>
    </row>
    <row r="721" spans="1:13" x14ac:dyDescent="0.2">
      <c r="A721" s="12" t="s">
        <v>667</v>
      </c>
      <c r="B721" s="13" t="s">
        <v>21</v>
      </c>
      <c r="C721" s="13" t="s">
        <v>22</v>
      </c>
      <c r="D721" s="21" t="s">
        <v>668</v>
      </c>
      <c r="E721" s="14"/>
      <c r="F721" s="14"/>
      <c r="G721" s="14"/>
      <c r="H721" s="14"/>
      <c r="I721" s="14"/>
      <c r="J721" s="14"/>
      <c r="K721" s="15">
        <f>K725</f>
        <v>2</v>
      </c>
      <c r="L721" s="15">
        <f>L725</f>
        <v>13340.46</v>
      </c>
      <c r="M721" s="15">
        <f>M725</f>
        <v>26680.92</v>
      </c>
    </row>
    <row r="722" spans="1:13" ht="72" x14ac:dyDescent="0.2">
      <c r="A722" s="14"/>
      <c r="B722" s="14"/>
      <c r="C722" s="14"/>
      <c r="D722" s="21" t="s">
        <v>669</v>
      </c>
      <c r="E722" s="14"/>
      <c r="F722" s="14"/>
      <c r="G722" s="14"/>
      <c r="H722" s="14"/>
      <c r="I722" s="14"/>
      <c r="J722" s="14"/>
      <c r="K722" s="14"/>
      <c r="L722" s="14"/>
      <c r="M722" s="14"/>
    </row>
    <row r="723" spans="1:13" x14ac:dyDescent="0.2">
      <c r="A723" s="14"/>
      <c r="B723" s="14"/>
      <c r="C723" s="14"/>
      <c r="D723" s="32"/>
      <c r="E723" s="13" t="s">
        <v>670</v>
      </c>
      <c r="F723" s="16">
        <v>1</v>
      </c>
      <c r="G723" s="17">
        <v>0</v>
      </c>
      <c r="H723" s="17">
        <v>0</v>
      </c>
      <c r="I723" s="17">
        <v>0</v>
      </c>
      <c r="J723" s="15">
        <f>OR(F723&lt;&gt;0,G723&lt;&gt;0,H723&lt;&gt;0,I723&lt;&gt;0)*(F723 + (F723 = 0))*(G723 + (G723 = 0))*(H723 + (H723 = 0))*(I723 + (I723 = 0))</f>
        <v>1</v>
      </c>
      <c r="K723" s="14"/>
      <c r="L723" s="14"/>
      <c r="M723" s="14"/>
    </row>
    <row r="724" spans="1:13" x14ac:dyDescent="0.2">
      <c r="A724" s="14"/>
      <c r="B724" s="14"/>
      <c r="C724" s="14"/>
      <c r="D724" s="32"/>
      <c r="E724" s="13" t="s">
        <v>671</v>
      </c>
      <c r="F724" s="16">
        <v>1</v>
      </c>
      <c r="G724" s="17">
        <v>0</v>
      </c>
      <c r="H724" s="17">
        <v>0</v>
      </c>
      <c r="I724" s="17">
        <v>0</v>
      </c>
      <c r="J724" s="15">
        <f>OR(F724&lt;&gt;0,G724&lt;&gt;0,H724&lt;&gt;0,I724&lt;&gt;0)*(F724 + (F724 = 0))*(G724 + (G724 = 0))*(H724 + (H724 = 0))*(I724 + (I724 = 0))</f>
        <v>1</v>
      </c>
      <c r="K724" s="14"/>
      <c r="L724" s="14"/>
      <c r="M724" s="14"/>
    </row>
    <row r="725" spans="1:13" x14ac:dyDescent="0.2">
      <c r="A725" s="14"/>
      <c r="B725" s="14"/>
      <c r="C725" s="14"/>
      <c r="D725" s="32"/>
      <c r="E725" s="14"/>
      <c r="F725" s="14"/>
      <c r="G725" s="14"/>
      <c r="H725" s="14"/>
      <c r="I725" s="14"/>
      <c r="J725" s="18" t="s">
        <v>672</v>
      </c>
      <c r="K725" s="19">
        <f>SUM(J723:J724)</f>
        <v>2</v>
      </c>
      <c r="L725" s="17">
        <v>13340.46</v>
      </c>
      <c r="M725" s="19">
        <f>ROUND(K725*L725,2)</f>
        <v>26680.92</v>
      </c>
    </row>
    <row r="726" spans="1:13" ht="1" customHeight="1" x14ac:dyDescent="0.2">
      <c r="A726" s="20"/>
      <c r="B726" s="20"/>
      <c r="C726" s="20"/>
      <c r="D726" s="33"/>
      <c r="E726" s="20"/>
      <c r="F726" s="20"/>
      <c r="G726" s="20"/>
      <c r="H726" s="20"/>
      <c r="I726" s="20"/>
      <c r="J726" s="20"/>
      <c r="K726" s="20"/>
      <c r="L726" s="20"/>
      <c r="M726" s="20"/>
    </row>
    <row r="727" spans="1:13" x14ac:dyDescent="0.2">
      <c r="A727" s="12" t="s">
        <v>673</v>
      </c>
      <c r="B727" s="13" t="s">
        <v>21</v>
      </c>
      <c r="C727" s="13" t="s">
        <v>22</v>
      </c>
      <c r="D727" s="21" t="s">
        <v>674</v>
      </c>
      <c r="E727" s="14"/>
      <c r="F727" s="14"/>
      <c r="G727" s="14"/>
      <c r="H727" s="14"/>
      <c r="I727" s="14"/>
      <c r="J727" s="14"/>
      <c r="K727" s="15">
        <f>K730</f>
        <v>1</v>
      </c>
      <c r="L727" s="15">
        <f>L730</f>
        <v>11027.72</v>
      </c>
      <c r="M727" s="15">
        <f>M730</f>
        <v>11027.72</v>
      </c>
    </row>
    <row r="728" spans="1:13" ht="72" x14ac:dyDescent="0.2">
      <c r="A728" s="14"/>
      <c r="B728" s="14"/>
      <c r="C728" s="14"/>
      <c r="D728" s="21" t="s">
        <v>675</v>
      </c>
      <c r="E728" s="14"/>
      <c r="F728" s="14"/>
      <c r="G728" s="14"/>
      <c r="H728" s="14"/>
      <c r="I728" s="14"/>
      <c r="J728" s="14"/>
      <c r="K728" s="14"/>
      <c r="L728" s="14"/>
      <c r="M728" s="14"/>
    </row>
    <row r="729" spans="1:13" x14ac:dyDescent="0.2">
      <c r="A729" s="14"/>
      <c r="B729" s="14"/>
      <c r="C729" s="14"/>
      <c r="D729" s="32"/>
      <c r="E729" s="13" t="s">
        <v>671</v>
      </c>
      <c r="F729" s="16">
        <v>1</v>
      </c>
      <c r="G729" s="17">
        <v>0</v>
      </c>
      <c r="H729" s="17">
        <v>0</v>
      </c>
      <c r="I729" s="17">
        <v>0</v>
      </c>
      <c r="J729" s="15">
        <f>OR(F729&lt;&gt;0,G729&lt;&gt;0,H729&lt;&gt;0,I729&lt;&gt;0)*(F729 + (F729 = 0))*(G729 + (G729 = 0))*(H729 + (H729 = 0))*(I729 + (I729 = 0))</f>
        <v>1</v>
      </c>
      <c r="K729" s="14"/>
      <c r="L729" s="14"/>
      <c r="M729" s="14"/>
    </row>
    <row r="730" spans="1:13" x14ac:dyDescent="0.2">
      <c r="A730" s="14"/>
      <c r="B730" s="14"/>
      <c r="C730" s="14"/>
      <c r="D730" s="32"/>
      <c r="E730" s="14"/>
      <c r="F730" s="14"/>
      <c r="G730" s="14"/>
      <c r="H730" s="14"/>
      <c r="I730" s="14"/>
      <c r="J730" s="18" t="s">
        <v>676</v>
      </c>
      <c r="K730" s="19">
        <f>J729</f>
        <v>1</v>
      </c>
      <c r="L730" s="17">
        <v>11027.72</v>
      </c>
      <c r="M730" s="19">
        <f>ROUND(K730*L730,2)</f>
        <v>11027.72</v>
      </c>
    </row>
    <row r="731" spans="1:13" ht="1" customHeight="1" x14ac:dyDescent="0.2">
      <c r="A731" s="20"/>
      <c r="B731" s="20"/>
      <c r="C731" s="20"/>
      <c r="D731" s="33"/>
      <c r="E731" s="20"/>
      <c r="F731" s="20"/>
      <c r="G731" s="20"/>
      <c r="H731" s="20"/>
      <c r="I731" s="20"/>
      <c r="J731" s="20"/>
      <c r="K731" s="20"/>
      <c r="L731" s="20"/>
      <c r="M731" s="20"/>
    </row>
    <row r="732" spans="1:13" x14ac:dyDescent="0.2">
      <c r="A732" s="12" t="s">
        <v>677</v>
      </c>
      <c r="B732" s="13" t="s">
        <v>21</v>
      </c>
      <c r="C732" s="13" t="s">
        <v>49</v>
      </c>
      <c r="D732" s="21" t="s">
        <v>678</v>
      </c>
      <c r="E732" s="14"/>
      <c r="F732" s="14"/>
      <c r="G732" s="14"/>
      <c r="H732" s="14"/>
      <c r="I732" s="14"/>
      <c r="J732" s="14"/>
      <c r="K732" s="15">
        <f>K735</f>
        <v>18</v>
      </c>
      <c r="L732" s="15">
        <f>L735</f>
        <v>146.93</v>
      </c>
      <c r="M732" s="15">
        <f>M735</f>
        <v>2644.74</v>
      </c>
    </row>
    <row r="733" spans="1:13" ht="72" x14ac:dyDescent="0.2">
      <c r="A733" s="14"/>
      <c r="B733" s="14"/>
      <c r="C733" s="14"/>
      <c r="D733" s="21" t="s">
        <v>679</v>
      </c>
      <c r="E733" s="14"/>
      <c r="F733" s="14"/>
      <c r="G733" s="14"/>
      <c r="H733" s="14"/>
      <c r="I733" s="14"/>
      <c r="J733" s="14"/>
      <c r="K733" s="14"/>
      <c r="L733" s="14"/>
      <c r="M733" s="14"/>
    </row>
    <row r="734" spans="1:13" x14ac:dyDescent="0.2">
      <c r="A734" s="14"/>
      <c r="B734" s="14"/>
      <c r="C734" s="14"/>
      <c r="D734" s="32"/>
      <c r="E734" s="13" t="s">
        <v>680</v>
      </c>
      <c r="F734" s="16">
        <v>18</v>
      </c>
      <c r="G734" s="17">
        <v>0</v>
      </c>
      <c r="H734" s="17">
        <v>0</v>
      </c>
      <c r="I734" s="17">
        <v>0</v>
      </c>
      <c r="J734" s="15">
        <f>OR(F734&lt;&gt;0,G734&lt;&gt;0,H734&lt;&gt;0,I734&lt;&gt;0)*(F734 + (F734 = 0))*(G734 + (G734 = 0))*(H734 + (H734 = 0))*(I734 + (I734 = 0))</f>
        <v>18</v>
      </c>
      <c r="K734" s="14"/>
      <c r="L734" s="14"/>
      <c r="M734" s="14"/>
    </row>
    <row r="735" spans="1:13" x14ac:dyDescent="0.2">
      <c r="A735" s="14"/>
      <c r="B735" s="14"/>
      <c r="C735" s="14"/>
      <c r="D735" s="32"/>
      <c r="E735" s="14"/>
      <c r="F735" s="14"/>
      <c r="G735" s="14"/>
      <c r="H735" s="14"/>
      <c r="I735" s="14"/>
      <c r="J735" s="18" t="s">
        <v>681</v>
      </c>
      <c r="K735" s="19">
        <f>J734</f>
        <v>18</v>
      </c>
      <c r="L735" s="17">
        <v>146.93</v>
      </c>
      <c r="M735" s="19">
        <f>ROUND(K735*L735,2)</f>
        <v>2644.74</v>
      </c>
    </row>
    <row r="736" spans="1:13" ht="1" customHeight="1" x14ac:dyDescent="0.2">
      <c r="A736" s="20"/>
      <c r="B736" s="20"/>
      <c r="C736" s="20"/>
      <c r="D736" s="33"/>
      <c r="E736" s="20"/>
      <c r="F736" s="20"/>
      <c r="G736" s="20"/>
      <c r="H736" s="20"/>
      <c r="I736" s="20"/>
      <c r="J736" s="20"/>
      <c r="K736" s="20"/>
      <c r="L736" s="20"/>
      <c r="M736" s="20"/>
    </row>
    <row r="737" spans="1:13" x14ac:dyDescent="0.2">
      <c r="A737" s="12" t="s">
        <v>682</v>
      </c>
      <c r="B737" s="13" t="s">
        <v>21</v>
      </c>
      <c r="C737" s="13" t="s">
        <v>22</v>
      </c>
      <c r="D737" s="21" t="s">
        <v>683</v>
      </c>
      <c r="E737" s="14"/>
      <c r="F737" s="14"/>
      <c r="G737" s="14"/>
      <c r="H737" s="14"/>
      <c r="I737" s="14"/>
      <c r="J737" s="14"/>
      <c r="K737" s="15">
        <f>K740</f>
        <v>1</v>
      </c>
      <c r="L737" s="15">
        <f>L740</f>
        <v>24087.9</v>
      </c>
      <c r="M737" s="15">
        <f>M740</f>
        <v>24087.9</v>
      </c>
    </row>
    <row r="738" spans="1:13" ht="72" x14ac:dyDescent="0.2">
      <c r="A738" s="14"/>
      <c r="B738" s="14"/>
      <c r="C738" s="14"/>
      <c r="D738" s="21" t="s">
        <v>684</v>
      </c>
      <c r="E738" s="14"/>
      <c r="F738" s="14"/>
      <c r="G738" s="14"/>
      <c r="H738" s="14"/>
      <c r="I738" s="14"/>
      <c r="J738" s="14"/>
      <c r="K738" s="14"/>
      <c r="L738" s="14"/>
      <c r="M738" s="14"/>
    </row>
    <row r="739" spans="1:13" x14ac:dyDescent="0.2">
      <c r="A739" s="14"/>
      <c r="B739" s="14"/>
      <c r="C739" s="14"/>
      <c r="D739" s="32"/>
      <c r="E739" s="13" t="s">
        <v>671</v>
      </c>
      <c r="F739" s="16">
        <v>1</v>
      </c>
      <c r="G739" s="17">
        <v>0</v>
      </c>
      <c r="H739" s="17">
        <v>0</v>
      </c>
      <c r="I739" s="17">
        <v>0</v>
      </c>
      <c r="J739" s="15">
        <f>OR(F739&lt;&gt;0,G739&lt;&gt;0,H739&lt;&gt;0,I739&lt;&gt;0)*(F739 + (F739 = 0))*(G739 + (G739 = 0))*(H739 + (H739 = 0))*(I739 + (I739 = 0))</f>
        <v>1</v>
      </c>
      <c r="K739" s="14"/>
      <c r="L739" s="14"/>
      <c r="M739" s="14"/>
    </row>
    <row r="740" spans="1:13" x14ac:dyDescent="0.2">
      <c r="A740" s="14"/>
      <c r="B740" s="14"/>
      <c r="C740" s="14"/>
      <c r="D740" s="32"/>
      <c r="E740" s="14"/>
      <c r="F740" s="14"/>
      <c r="G740" s="14"/>
      <c r="H740" s="14"/>
      <c r="I740" s="14"/>
      <c r="J740" s="18" t="s">
        <v>685</v>
      </c>
      <c r="K740" s="19">
        <f>J739</f>
        <v>1</v>
      </c>
      <c r="L740" s="17">
        <v>24087.9</v>
      </c>
      <c r="M740" s="19">
        <f>ROUND(K740*L740,2)</f>
        <v>24087.9</v>
      </c>
    </row>
    <row r="741" spans="1:13" ht="1" customHeight="1" x14ac:dyDescent="0.2">
      <c r="A741" s="20"/>
      <c r="B741" s="20"/>
      <c r="C741" s="20"/>
      <c r="D741" s="33"/>
      <c r="E741" s="20"/>
      <c r="F741" s="20"/>
      <c r="G741" s="20"/>
      <c r="H741" s="20"/>
      <c r="I741" s="20"/>
      <c r="J741" s="20"/>
      <c r="K741" s="20"/>
      <c r="L741" s="20"/>
      <c r="M741" s="20"/>
    </row>
    <row r="742" spans="1:13" x14ac:dyDescent="0.2">
      <c r="A742" s="14"/>
      <c r="B742" s="14"/>
      <c r="C742" s="14"/>
      <c r="D742" s="32"/>
      <c r="E742" s="14"/>
      <c r="F742" s="14"/>
      <c r="G742" s="14"/>
      <c r="H742" s="14"/>
      <c r="I742" s="14"/>
      <c r="J742" s="18" t="s">
        <v>686</v>
      </c>
      <c r="K742" s="17">
        <v>1</v>
      </c>
      <c r="L742" s="19">
        <f>M721+M727+M732+M737</f>
        <v>64441.279999999999</v>
      </c>
      <c r="M742" s="19">
        <f>ROUND(K742*L742,2)</f>
        <v>64441.279999999999</v>
      </c>
    </row>
    <row r="743" spans="1:13" ht="1" customHeight="1" x14ac:dyDescent="0.2">
      <c r="A743" s="20"/>
      <c r="B743" s="20"/>
      <c r="C743" s="20"/>
      <c r="D743" s="33"/>
      <c r="E743" s="20"/>
      <c r="F743" s="20"/>
      <c r="G743" s="20"/>
      <c r="H743" s="20"/>
      <c r="I743" s="20"/>
      <c r="J743" s="20"/>
      <c r="K743" s="20"/>
      <c r="L743" s="20"/>
      <c r="M743" s="20"/>
    </row>
    <row r="744" spans="1:13" x14ac:dyDescent="0.2">
      <c r="A744" s="9" t="s">
        <v>687</v>
      </c>
      <c r="B744" s="9" t="s">
        <v>15</v>
      </c>
      <c r="C744" s="9" t="s">
        <v>16</v>
      </c>
      <c r="D744" s="31" t="s">
        <v>688</v>
      </c>
      <c r="E744" s="10"/>
      <c r="F744" s="10"/>
      <c r="G744" s="10"/>
      <c r="H744" s="10"/>
      <c r="I744" s="10"/>
      <c r="J744" s="10"/>
      <c r="K744" s="11">
        <f>K755</f>
        <v>1</v>
      </c>
      <c r="L744" s="11">
        <f>L755</f>
        <v>17522.5</v>
      </c>
      <c r="M744" s="11">
        <f>M755</f>
        <v>17522.5</v>
      </c>
    </row>
    <row r="745" spans="1:13" x14ac:dyDescent="0.2">
      <c r="A745" s="12" t="s">
        <v>689</v>
      </c>
      <c r="B745" s="13" t="s">
        <v>21</v>
      </c>
      <c r="C745" s="13" t="s">
        <v>56</v>
      </c>
      <c r="D745" s="21" t="s">
        <v>690</v>
      </c>
      <c r="E745" s="14"/>
      <c r="F745" s="14"/>
      <c r="G745" s="14"/>
      <c r="H745" s="14"/>
      <c r="I745" s="14"/>
      <c r="J745" s="14"/>
      <c r="K745" s="15">
        <f>K748</f>
        <v>1</v>
      </c>
      <c r="L745" s="15">
        <f>L748</f>
        <v>6344.09</v>
      </c>
      <c r="M745" s="15">
        <f>M748</f>
        <v>6344.09</v>
      </c>
    </row>
    <row r="746" spans="1:13" ht="36" x14ac:dyDescent="0.2">
      <c r="A746" s="14"/>
      <c r="B746" s="14"/>
      <c r="C746" s="14"/>
      <c r="D746" s="21" t="s">
        <v>691</v>
      </c>
      <c r="E746" s="14"/>
      <c r="F746" s="14"/>
      <c r="G746" s="14"/>
      <c r="H746" s="14"/>
      <c r="I746" s="14"/>
      <c r="J746" s="14"/>
      <c r="K746" s="14"/>
      <c r="L746" s="14"/>
      <c r="M746" s="14"/>
    </row>
    <row r="747" spans="1:13" x14ac:dyDescent="0.2">
      <c r="A747" s="14"/>
      <c r="B747" s="14"/>
      <c r="C747" s="14"/>
      <c r="D747" s="32"/>
      <c r="E747" s="13" t="s">
        <v>692</v>
      </c>
      <c r="F747" s="16">
        <v>1</v>
      </c>
      <c r="G747" s="17">
        <v>0</v>
      </c>
      <c r="H747" s="17">
        <v>0</v>
      </c>
      <c r="I747" s="17">
        <v>0</v>
      </c>
      <c r="J747" s="15">
        <f>OR(F747&lt;&gt;0,G747&lt;&gt;0,H747&lt;&gt;0,I747&lt;&gt;0)*(F747 + (F747 = 0))*(G747 + (G747 = 0))*(H747 + (H747 = 0))*(I747 + (I747 = 0))</f>
        <v>1</v>
      </c>
      <c r="K747" s="14"/>
      <c r="L747" s="14"/>
      <c r="M747" s="14"/>
    </row>
    <row r="748" spans="1:13" x14ac:dyDescent="0.2">
      <c r="A748" s="14"/>
      <c r="B748" s="14"/>
      <c r="C748" s="14"/>
      <c r="D748" s="32"/>
      <c r="E748" s="14"/>
      <c r="F748" s="14"/>
      <c r="G748" s="14"/>
      <c r="H748" s="14"/>
      <c r="I748" s="14"/>
      <c r="J748" s="18" t="s">
        <v>693</v>
      </c>
      <c r="K748" s="19">
        <f>J747</f>
        <v>1</v>
      </c>
      <c r="L748" s="17">
        <v>6344.09</v>
      </c>
      <c r="M748" s="19">
        <f>ROUND(K748*L748,2)</f>
        <v>6344.09</v>
      </c>
    </row>
    <row r="749" spans="1:13" ht="1" customHeight="1" x14ac:dyDescent="0.2">
      <c r="A749" s="20"/>
      <c r="B749" s="20"/>
      <c r="C749" s="20"/>
      <c r="D749" s="33"/>
      <c r="E749" s="20"/>
      <c r="F749" s="20"/>
      <c r="G749" s="20"/>
      <c r="H749" s="20"/>
      <c r="I749" s="20"/>
      <c r="J749" s="20"/>
      <c r="K749" s="20"/>
      <c r="L749" s="20"/>
      <c r="M749" s="20"/>
    </row>
    <row r="750" spans="1:13" x14ac:dyDescent="0.2">
      <c r="A750" s="12" t="s">
        <v>694</v>
      </c>
      <c r="B750" s="13" t="s">
        <v>21</v>
      </c>
      <c r="C750" s="13" t="s">
        <v>56</v>
      </c>
      <c r="D750" s="21" t="s">
        <v>695</v>
      </c>
      <c r="E750" s="14"/>
      <c r="F750" s="14"/>
      <c r="G750" s="14"/>
      <c r="H750" s="14"/>
      <c r="I750" s="14"/>
      <c r="J750" s="14"/>
      <c r="K750" s="15">
        <f>K753</f>
        <v>1</v>
      </c>
      <c r="L750" s="15">
        <f>L753</f>
        <v>11178.41</v>
      </c>
      <c r="M750" s="15">
        <f>M753</f>
        <v>11178.41</v>
      </c>
    </row>
    <row r="751" spans="1:13" ht="36" x14ac:dyDescent="0.2">
      <c r="A751" s="14"/>
      <c r="B751" s="14"/>
      <c r="C751" s="14"/>
      <c r="D751" s="21" t="s">
        <v>696</v>
      </c>
      <c r="E751" s="14"/>
      <c r="F751" s="14"/>
      <c r="G751" s="14"/>
      <c r="H751" s="14"/>
      <c r="I751" s="14"/>
      <c r="J751" s="14"/>
      <c r="K751" s="14"/>
      <c r="L751" s="14"/>
      <c r="M751" s="14"/>
    </row>
    <row r="752" spans="1:13" x14ac:dyDescent="0.2">
      <c r="A752" s="14"/>
      <c r="B752" s="14"/>
      <c r="C752" s="14"/>
      <c r="D752" s="32"/>
      <c r="E752" s="13" t="s">
        <v>692</v>
      </c>
      <c r="F752" s="16">
        <v>1</v>
      </c>
      <c r="G752" s="17">
        <v>0</v>
      </c>
      <c r="H752" s="17">
        <v>0</v>
      </c>
      <c r="I752" s="17">
        <v>0</v>
      </c>
      <c r="J752" s="15">
        <f>OR(F752&lt;&gt;0,G752&lt;&gt;0,H752&lt;&gt;0,I752&lt;&gt;0)*(F752 + (F752 = 0))*(G752 + (G752 = 0))*(H752 + (H752 = 0))*(I752 + (I752 = 0))</f>
        <v>1</v>
      </c>
      <c r="K752" s="14"/>
      <c r="L752" s="14"/>
      <c r="M752" s="14"/>
    </row>
    <row r="753" spans="1:13" x14ac:dyDescent="0.2">
      <c r="A753" s="14"/>
      <c r="B753" s="14"/>
      <c r="C753" s="14"/>
      <c r="D753" s="32"/>
      <c r="E753" s="14"/>
      <c r="F753" s="14"/>
      <c r="G753" s="14"/>
      <c r="H753" s="14"/>
      <c r="I753" s="14"/>
      <c r="J753" s="18" t="s">
        <v>697</v>
      </c>
      <c r="K753" s="19">
        <f>J752</f>
        <v>1</v>
      </c>
      <c r="L753" s="17">
        <v>11178.41</v>
      </c>
      <c r="M753" s="19">
        <f>ROUND(K753*L753,2)</f>
        <v>11178.41</v>
      </c>
    </row>
    <row r="754" spans="1:13" ht="1" customHeight="1" x14ac:dyDescent="0.2">
      <c r="A754" s="20"/>
      <c r="B754" s="20"/>
      <c r="C754" s="20"/>
      <c r="D754" s="33"/>
      <c r="E754" s="20"/>
      <c r="F754" s="20"/>
      <c r="G754" s="20"/>
      <c r="H754" s="20"/>
      <c r="I754" s="20"/>
      <c r="J754" s="20"/>
      <c r="K754" s="20"/>
      <c r="L754" s="20"/>
      <c r="M754" s="20"/>
    </row>
    <row r="755" spans="1:13" x14ac:dyDescent="0.2">
      <c r="A755" s="14"/>
      <c r="B755" s="14"/>
      <c r="C755" s="14"/>
      <c r="D755" s="32"/>
      <c r="E755" s="14"/>
      <c r="F755" s="14"/>
      <c r="G755" s="14"/>
      <c r="H755" s="14"/>
      <c r="I755" s="14"/>
      <c r="J755" s="18" t="s">
        <v>698</v>
      </c>
      <c r="K755" s="17">
        <v>1</v>
      </c>
      <c r="L755" s="19">
        <f>M745+M750</f>
        <v>17522.5</v>
      </c>
      <c r="M755" s="19">
        <f>ROUND(K755*L755,2)</f>
        <v>17522.5</v>
      </c>
    </row>
    <row r="756" spans="1:13" ht="1" customHeight="1" x14ac:dyDescent="0.2">
      <c r="A756" s="20"/>
      <c r="B756" s="20"/>
      <c r="C756" s="20"/>
      <c r="D756" s="33"/>
      <c r="E756" s="20"/>
      <c r="F756" s="20"/>
      <c r="G756" s="20"/>
      <c r="H756" s="20"/>
      <c r="I756" s="20"/>
      <c r="J756" s="20"/>
      <c r="K756" s="20"/>
      <c r="L756" s="20"/>
      <c r="M756" s="20"/>
    </row>
    <row r="757" spans="1:13" x14ac:dyDescent="0.2">
      <c r="A757" s="9" t="s">
        <v>699</v>
      </c>
      <c r="B757" s="9" t="s">
        <v>15</v>
      </c>
      <c r="C757" s="9" t="s">
        <v>16</v>
      </c>
      <c r="D757" s="31" t="s">
        <v>700</v>
      </c>
      <c r="E757" s="10"/>
      <c r="F757" s="10"/>
      <c r="G757" s="10"/>
      <c r="H757" s="10"/>
      <c r="I757" s="10"/>
      <c r="J757" s="10"/>
      <c r="K757" s="11">
        <f>K771</f>
        <v>1</v>
      </c>
      <c r="L757" s="11">
        <f>L771</f>
        <v>36742.449999999997</v>
      </c>
      <c r="M757" s="11">
        <f>M771</f>
        <v>36742.449999999997</v>
      </c>
    </row>
    <row r="758" spans="1:13" x14ac:dyDescent="0.2">
      <c r="A758" s="23" t="s">
        <v>701</v>
      </c>
      <c r="B758" s="23" t="s">
        <v>15</v>
      </c>
      <c r="C758" s="23" t="s">
        <v>16</v>
      </c>
      <c r="D758" s="34" t="s">
        <v>702</v>
      </c>
      <c r="E758" s="24"/>
      <c r="F758" s="24"/>
      <c r="G758" s="24"/>
      <c r="H758" s="24"/>
      <c r="I758" s="24"/>
      <c r="J758" s="24"/>
      <c r="K758" s="25">
        <f>K769</f>
        <v>1</v>
      </c>
      <c r="L758" s="25">
        <f>L769</f>
        <v>36742.449999999997</v>
      </c>
      <c r="M758" s="25">
        <f>M769</f>
        <v>36742.449999999997</v>
      </c>
    </row>
    <row r="759" spans="1:13" x14ac:dyDescent="0.2">
      <c r="A759" s="12" t="s">
        <v>703</v>
      </c>
      <c r="B759" s="13" t="s">
        <v>21</v>
      </c>
      <c r="C759" s="13" t="s">
        <v>56</v>
      </c>
      <c r="D759" s="21" t="s">
        <v>704</v>
      </c>
      <c r="E759" s="14"/>
      <c r="F759" s="14"/>
      <c r="G759" s="14"/>
      <c r="H759" s="14"/>
      <c r="I759" s="14"/>
      <c r="J759" s="14"/>
      <c r="K759" s="15">
        <f>K762</f>
        <v>2</v>
      </c>
      <c r="L759" s="15">
        <f>L762</f>
        <v>14874.21</v>
      </c>
      <c r="M759" s="15">
        <f>M762</f>
        <v>29748.42</v>
      </c>
    </row>
    <row r="760" spans="1:13" ht="108" x14ac:dyDescent="0.2">
      <c r="A760" s="14"/>
      <c r="B760" s="14"/>
      <c r="C760" s="14"/>
      <c r="D760" s="21" t="s">
        <v>705</v>
      </c>
      <c r="E760" s="14"/>
      <c r="F760" s="14"/>
      <c r="G760" s="14"/>
      <c r="H760" s="14"/>
      <c r="I760" s="14"/>
      <c r="J760" s="14"/>
      <c r="K760" s="14"/>
      <c r="L760" s="14"/>
      <c r="M760" s="14"/>
    </row>
    <row r="761" spans="1:13" x14ac:dyDescent="0.2">
      <c r="A761" s="14"/>
      <c r="B761" s="14"/>
      <c r="C761" s="14"/>
      <c r="D761" s="32"/>
      <c r="E761" s="13" t="s">
        <v>706</v>
      </c>
      <c r="F761" s="16">
        <v>2</v>
      </c>
      <c r="G761" s="17">
        <v>0</v>
      </c>
      <c r="H761" s="17">
        <v>0</v>
      </c>
      <c r="I761" s="17">
        <v>0</v>
      </c>
      <c r="J761" s="15">
        <f>OR(F761&lt;&gt;0,G761&lt;&gt;0,H761&lt;&gt;0,I761&lt;&gt;0)*(F761 + (F761 = 0))*(G761 + (G761 = 0))*(H761 + (H761 = 0))*(I761 + (I761 = 0))</f>
        <v>2</v>
      </c>
      <c r="K761" s="14"/>
      <c r="L761" s="14"/>
      <c r="M761" s="14"/>
    </row>
    <row r="762" spans="1:13" x14ac:dyDescent="0.2">
      <c r="A762" s="14"/>
      <c r="B762" s="14"/>
      <c r="C762" s="14"/>
      <c r="D762" s="32"/>
      <c r="E762" s="14"/>
      <c r="F762" s="14"/>
      <c r="G762" s="14"/>
      <c r="H762" s="14"/>
      <c r="I762" s="14"/>
      <c r="J762" s="18" t="s">
        <v>707</v>
      </c>
      <c r="K762" s="19">
        <f>J761</f>
        <v>2</v>
      </c>
      <c r="L762" s="17">
        <v>14874.21</v>
      </c>
      <c r="M762" s="19">
        <f>ROUND(K762*L762,2)</f>
        <v>29748.42</v>
      </c>
    </row>
    <row r="763" spans="1:13" ht="1" customHeight="1" x14ac:dyDescent="0.2">
      <c r="A763" s="20"/>
      <c r="B763" s="20"/>
      <c r="C763" s="20"/>
      <c r="D763" s="33"/>
      <c r="E763" s="20"/>
      <c r="F763" s="20"/>
      <c r="G763" s="20"/>
      <c r="H763" s="20"/>
      <c r="I763" s="20"/>
      <c r="J763" s="20"/>
      <c r="K763" s="20"/>
      <c r="L763" s="20"/>
      <c r="M763" s="20"/>
    </row>
    <row r="764" spans="1:13" x14ac:dyDescent="0.2">
      <c r="A764" s="12" t="s">
        <v>708</v>
      </c>
      <c r="B764" s="13" t="s">
        <v>21</v>
      </c>
      <c r="C764" s="13" t="s">
        <v>56</v>
      </c>
      <c r="D764" s="21" t="s">
        <v>709</v>
      </c>
      <c r="E764" s="14"/>
      <c r="F764" s="14"/>
      <c r="G764" s="14"/>
      <c r="H764" s="14"/>
      <c r="I764" s="14"/>
      <c r="J764" s="14"/>
      <c r="K764" s="15">
        <f>K767</f>
        <v>1</v>
      </c>
      <c r="L764" s="15">
        <f>L767</f>
        <v>6994.03</v>
      </c>
      <c r="M764" s="15">
        <f>M767</f>
        <v>6994.03</v>
      </c>
    </row>
    <row r="765" spans="1:13" ht="108" x14ac:dyDescent="0.2">
      <c r="A765" s="14"/>
      <c r="B765" s="14"/>
      <c r="C765" s="14"/>
      <c r="D765" s="21" t="s">
        <v>710</v>
      </c>
      <c r="E765" s="14"/>
      <c r="F765" s="14"/>
      <c r="G765" s="14"/>
      <c r="H765" s="14"/>
      <c r="I765" s="14"/>
      <c r="J765" s="14"/>
      <c r="K765" s="14"/>
      <c r="L765" s="14"/>
      <c r="M765" s="14"/>
    </row>
    <row r="766" spans="1:13" x14ac:dyDescent="0.2">
      <c r="A766" s="14"/>
      <c r="B766" s="14"/>
      <c r="C766" s="14"/>
      <c r="D766" s="32"/>
      <c r="E766" s="13" t="s">
        <v>711</v>
      </c>
      <c r="F766" s="16">
        <v>1</v>
      </c>
      <c r="G766" s="17">
        <v>0</v>
      </c>
      <c r="H766" s="17">
        <v>0</v>
      </c>
      <c r="I766" s="17">
        <v>0</v>
      </c>
      <c r="J766" s="15">
        <f>OR(F766&lt;&gt;0,G766&lt;&gt;0,H766&lt;&gt;0,I766&lt;&gt;0)*(F766 + (F766 = 0))*(G766 + (G766 = 0))*(H766 + (H766 = 0))*(I766 + (I766 = 0))</f>
        <v>1</v>
      </c>
      <c r="K766" s="14"/>
      <c r="L766" s="14"/>
      <c r="M766" s="14"/>
    </row>
    <row r="767" spans="1:13" x14ac:dyDescent="0.2">
      <c r="A767" s="14"/>
      <c r="B767" s="14"/>
      <c r="C767" s="14"/>
      <c r="D767" s="32"/>
      <c r="E767" s="14"/>
      <c r="F767" s="14"/>
      <c r="G767" s="14"/>
      <c r="H767" s="14"/>
      <c r="I767" s="14"/>
      <c r="J767" s="18" t="s">
        <v>712</v>
      </c>
      <c r="K767" s="19">
        <f>J766</f>
        <v>1</v>
      </c>
      <c r="L767" s="17">
        <v>6994.03</v>
      </c>
      <c r="M767" s="19">
        <f>ROUND(K767*L767,2)</f>
        <v>6994.03</v>
      </c>
    </row>
    <row r="768" spans="1:13" ht="1" customHeight="1" x14ac:dyDescent="0.2">
      <c r="A768" s="20"/>
      <c r="B768" s="20"/>
      <c r="C768" s="20"/>
      <c r="D768" s="33"/>
      <c r="E768" s="20"/>
      <c r="F768" s="20"/>
      <c r="G768" s="20"/>
      <c r="H768" s="20"/>
      <c r="I768" s="20"/>
      <c r="J768" s="20"/>
      <c r="K768" s="20"/>
      <c r="L768" s="20"/>
      <c r="M768" s="20"/>
    </row>
    <row r="769" spans="1:13" x14ac:dyDescent="0.2">
      <c r="A769" s="14"/>
      <c r="B769" s="14"/>
      <c r="C769" s="14"/>
      <c r="D769" s="32"/>
      <c r="E769" s="14"/>
      <c r="F769" s="14"/>
      <c r="G769" s="14"/>
      <c r="H769" s="14"/>
      <c r="I769" s="14"/>
      <c r="J769" s="18" t="s">
        <v>713</v>
      </c>
      <c r="K769" s="17">
        <v>1</v>
      </c>
      <c r="L769" s="19">
        <f>M759+M764</f>
        <v>36742.449999999997</v>
      </c>
      <c r="M769" s="19">
        <f>ROUND(K769*L769,2)</f>
        <v>36742.449999999997</v>
      </c>
    </row>
    <row r="770" spans="1:13" ht="1" customHeight="1" x14ac:dyDescent="0.2">
      <c r="A770" s="20"/>
      <c r="B770" s="20"/>
      <c r="C770" s="20"/>
      <c r="D770" s="33"/>
      <c r="E770" s="20"/>
      <c r="F770" s="20"/>
      <c r="G770" s="20"/>
      <c r="H770" s="20"/>
      <c r="I770" s="20"/>
      <c r="J770" s="20"/>
      <c r="K770" s="20"/>
      <c r="L770" s="20"/>
      <c r="M770" s="20"/>
    </row>
    <row r="771" spans="1:13" x14ac:dyDescent="0.2">
      <c r="A771" s="14"/>
      <c r="B771" s="14"/>
      <c r="C771" s="14"/>
      <c r="D771" s="32"/>
      <c r="E771" s="14"/>
      <c r="F771" s="14"/>
      <c r="G771" s="14"/>
      <c r="H771" s="14"/>
      <c r="I771" s="14"/>
      <c r="J771" s="18" t="s">
        <v>714</v>
      </c>
      <c r="K771" s="17">
        <v>1</v>
      </c>
      <c r="L771" s="19">
        <f>M758</f>
        <v>36742.449999999997</v>
      </c>
      <c r="M771" s="19">
        <f>ROUND(K771*L771,2)</f>
        <v>36742.449999999997</v>
      </c>
    </row>
    <row r="772" spans="1:13" ht="1" customHeight="1" x14ac:dyDescent="0.2">
      <c r="A772" s="20"/>
      <c r="B772" s="20"/>
      <c r="C772" s="20"/>
      <c r="D772" s="33"/>
      <c r="E772" s="20"/>
      <c r="F772" s="20"/>
      <c r="G772" s="20"/>
      <c r="H772" s="20"/>
      <c r="I772" s="20"/>
      <c r="J772" s="20"/>
      <c r="K772" s="20"/>
      <c r="L772" s="20"/>
      <c r="M772" s="20"/>
    </row>
    <row r="773" spans="1:13" x14ac:dyDescent="0.2">
      <c r="A773" s="14"/>
      <c r="B773" s="14"/>
      <c r="C773" s="14"/>
      <c r="D773" s="32"/>
      <c r="E773" s="14"/>
      <c r="F773" s="14"/>
      <c r="G773" s="14"/>
      <c r="H773" s="14"/>
      <c r="I773" s="14"/>
      <c r="J773" s="18" t="s">
        <v>715</v>
      </c>
      <c r="K773" s="22">
        <v>1</v>
      </c>
      <c r="L773" s="19">
        <f>M720+M744+M757</f>
        <v>118706.23</v>
      </c>
      <c r="M773" s="19">
        <f>ROUND(K773*L773,2)</f>
        <v>118706.23</v>
      </c>
    </row>
    <row r="774" spans="1:13" ht="1" customHeight="1" x14ac:dyDescent="0.2">
      <c r="A774" s="20"/>
      <c r="B774" s="20"/>
      <c r="C774" s="20"/>
      <c r="D774" s="33"/>
      <c r="E774" s="20"/>
      <c r="F774" s="20"/>
      <c r="G774" s="20"/>
      <c r="H774" s="20"/>
      <c r="I774" s="20"/>
      <c r="J774" s="20"/>
      <c r="K774" s="20"/>
      <c r="L774" s="20"/>
      <c r="M774" s="20"/>
    </row>
    <row r="775" spans="1:13" x14ac:dyDescent="0.2">
      <c r="A775" s="5" t="s">
        <v>716</v>
      </c>
      <c r="B775" s="5" t="s">
        <v>15</v>
      </c>
      <c r="C775" s="5" t="s">
        <v>16</v>
      </c>
      <c r="D775" s="30" t="s">
        <v>717</v>
      </c>
      <c r="E775" s="6"/>
      <c r="F775" s="6"/>
      <c r="G775" s="6"/>
      <c r="H775" s="6"/>
      <c r="I775" s="6"/>
      <c r="J775" s="6"/>
      <c r="K775" s="7">
        <f>K933</f>
        <v>1</v>
      </c>
      <c r="L775" s="8">
        <f>L933</f>
        <v>30632.560000000001</v>
      </c>
      <c r="M775" s="8">
        <f>M933</f>
        <v>30632.560000000001</v>
      </c>
    </row>
    <row r="776" spans="1:13" x14ac:dyDescent="0.2">
      <c r="A776" s="9" t="s">
        <v>718</v>
      </c>
      <c r="B776" s="9" t="s">
        <v>15</v>
      </c>
      <c r="C776" s="9" t="s">
        <v>16</v>
      </c>
      <c r="D776" s="31" t="s">
        <v>719</v>
      </c>
      <c r="E776" s="10"/>
      <c r="F776" s="10"/>
      <c r="G776" s="10"/>
      <c r="H776" s="10"/>
      <c r="I776" s="10"/>
      <c r="J776" s="10"/>
      <c r="K776" s="11">
        <f>K783</f>
        <v>1</v>
      </c>
      <c r="L776" s="11">
        <f>L783</f>
        <v>1552.92</v>
      </c>
      <c r="M776" s="11">
        <f>M783</f>
        <v>1552.92</v>
      </c>
    </row>
    <row r="777" spans="1:13" x14ac:dyDescent="0.2">
      <c r="A777" s="13" t="s">
        <v>720</v>
      </c>
      <c r="B777" s="13" t="s">
        <v>21</v>
      </c>
      <c r="C777" s="13" t="s">
        <v>3</v>
      </c>
      <c r="D777" s="21" t="s">
        <v>721</v>
      </c>
      <c r="E777" s="14"/>
      <c r="F777" s="14"/>
      <c r="G777" s="14"/>
      <c r="H777" s="14"/>
      <c r="I777" s="14"/>
      <c r="J777" s="14"/>
      <c r="K777" s="15">
        <f>K781</f>
        <v>6</v>
      </c>
      <c r="L777" s="15">
        <f>L781</f>
        <v>258.82</v>
      </c>
      <c r="M777" s="15">
        <f>M781</f>
        <v>1552.92</v>
      </c>
    </row>
    <row r="778" spans="1:13" ht="96" x14ac:dyDescent="0.2">
      <c r="A778" s="14"/>
      <c r="B778" s="14"/>
      <c r="C778" s="14"/>
      <c r="D778" s="21" t="s">
        <v>722</v>
      </c>
      <c r="E778" s="14"/>
      <c r="F778" s="14"/>
      <c r="G778" s="14"/>
      <c r="H778" s="14"/>
      <c r="I778" s="14"/>
      <c r="J778" s="14"/>
      <c r="K778" s="14"/>
      <c r="L778" s="14"/>
      <c r="M778" s="14"/>
    </row>
    <row r="779" spans="1:13" x14ac:dyDescent="0.2">
      <c r="A779" s="14"/>
      <c r="B779" s="14"/>
      <c r="C779" s="14"/>
      <c r="D779" s="32"/>
      <c r="E779" s="13" t="s">
        <v>501</v>
      </c>
      <c r="F779" s="16">
        <v>2</v>
      </c>
      <c r="G779" s="17">
        <v>0</v>
      </c>
      <c r="H779" s="17">
        <v>0</v>
      </c>
      <c r="I779" s="17">
        <v>0</v>
      </c>
      <c r="J779" s="15">
        <f>OR(F779&lt;&gt;0,G779&lt;&gt;0,H779&lt;&gt;0,I779&lt;&gt;0)*(F779 + (F779 = 0))*(G779 + (G779 = 0))*(H779 + (H779 = 0))*(I779 + (I779 = 0))</f>
        <v>2</v>
      </c>
      <c r="K779" s="14"/>
      <c r="L779" s="14"/>
      <c r="M779" s="14"/>
    </row>
    <row r="780" spans="1:13" x14ac:dyDescent="0.2">
      <c r="A780" s="14"/>
      <c r="B780" s="14"/>
      <c r="C780" s="14"/>
      <c r="D780" s="32"/>
      <c r="E780" s="13" t="s">
        <v>501</v>
      </c>
      <c r="F780" s="16">
        <v>4</v>
      </c>
      <c r="G780" s="17">
        <v>0</v>
      </c>
      <c r="H780" s="17">
        <v>0</v>
      </c>
      <c r="I780" s="17">
        <v>0</v>
      </c>
      <c r="J780" s="15">
        <f>OR(F780&lt;&gt;0,G780&lt;&gt;0,H780&lt;&gt;0,I780&lt;&gt;0)*(F780 + (F780 = 0))*(G780 + (G780 = 0))*(H780 + (H780 = 0))*(I780 + (I780 = 0))</f>
        <v>4</v>
      </c>
      <c r="K780" s="14"/>
      <c r="L780" s="14"/>
      <c r="M780" s="14"/>
    </row>
    <row r="781" spans="1:13" x14ac:dyDescent="0.2">
      <c r="A781" s="14"/>
      <c r="B781" s="14"/>
      <c r="C781" s="14"/>
      <c r="D781" s="32"/>
      <c r="E781" s="14"/>
      <c r="F781" s="14"/>
      <c r="G781" s="14"/>
      <c r="H781" s="14"/>
      <c r="I781" s="14"/>
      <c r="J781" s="18" t="s">
        <v>723</v>
      </c>
      <c r="K781" s="19">
        <f>SUM(J779:J780)</f>
        <v>6</v>
      </c>
      <c r="L781" s="17">
        <v>258.82</v>
      </c>
      <c r="M781" s="19">
        <f>ROUND(K781*L781,2)</f>
        <v>1552.92</v>
      </c>
    </row>
    <row r="782" spans="1:13" ht="1" customHeight="1" x14ac:dyDescent="0.2">
      <c r="A782" s="20"/>
      <c r="B782" s="20"/>
      <c r="C782" s="20"/>
      <c r="D782" s="33"/>
      <c r="E782" s="20"/>
      <c r="F782" s="20"/>
      <c r="G782" s="20"/>
      <c r="H782" s="20"/>
      <c r="I782" s="20"/>
      <c r="J782" s="20"/>
      <c r="K782" s="20"/>
      <c r="L782" s="20"/>
      <c r="M782" s="20"/>
    </row>
    <row r="783" spans="1:13" x14ac:dyDescent="0.2">
      <c r="A783" s="14"/>
      <c r="B783" s="14"/>
      <c r="C783" s="14"/>
      <c r="D783" s="32"/>
      <c r="E783" s="14"/>
      <c r="F783" s="14"/>
      <c r="G783" s="14"/>
      <c r="H783" s="14"/>
      <c r="I783" s="14"/>
      <c r="J783" s="18" t="s">
        <v>724</v>
      </c>
      <c r="K783" s="17">
        <v>1</v>
      </c>
      <c r="L783" s="19">
        <f>M777</f>
        <v>1552.92</v>
      </c>
      <c r="M783" s="19">
        <f>ROUND(K783*L783,2)</f>
        <v>1552.92</v>
      </c>
    </row>
    <row r="784" spans="1:13" ht="1" customHeight="1" x14ac:dyDescent="0.2">
      <c r="A784" s="20"/>
      <c r="B784" s="20"/>
      <c r="C784" s="20"/>
      <c r="D784" s="33"/>
      <c r="E784" s="20"/>
      <c r="F784" s="20"/>
      <c r="G784" s="20"/>
      <c r="H784" s="20"/>
      <c r="I784" s="20"/>
      <c r="J784" s="20"/>
      <c r="K784" s="20"/>
      <c r="L784" s="20"/>
      <c r="M784" s="20"/>
    </row>
    <row r="785" spans="1:13" x14ac:dyDescent="0.2">
      <c r="A785" s="9" t="s">
        <v>725</v>
      </c>
      <c r="B785" s="9" t="s">
        <v>15</v>
      </c>
      <c r="C785" s="9" t="s">
        <v>16</v>
      </c>
      <c r="D785" s="31" t="s">
        <v>726</v>
      </c>
      <c r="E785" s="10"/>
      <c r="F785" s="10"/>
      <c r="G785" s="10"/>
      <c r="H785" s="10"/>
      <c r="I785" s="10"/>
      <c r="J785" s="10"/>
      <c r="K785" s="11">
        <f>K798</f>
        <v>1</v>
      </c>
      <c r="L785" s="11">
        <f>L798</f>
        <v>10877.75</v>
      </c>
      <c r="M785" s="11">
        <f>M798</f>
        <v>10877.75</v>
      </c>
    </row>
    <row r="786" spans="1:13" x14ac:dyDescent="0.2">
      <c r="A786" s="13" t="s">
        <v>727</v>
      </c>
      <c r="B786" s="13" t="s">
        <v>21</v>
      </c>
      <c r="C786" s="13" t="s">
        <v>3</v>
      </c>
      <c r="D786" s="21" t="s">
        <v>728</v>
      </c>
      <c r="E786" s="14"/>
      <c r="F786" s="14"/>
      <c r="G786" s="14"/>
      <c r="H786" s="14"/>
      <c r="I786" s="14"/>
      <c r="J786" s="14"/>
      <c r="K786" s="15">
        <f>K790</f>
        <v>13</v>
      </c>
      <c r="L786" s="15">
        <f>L790</f>
        <v>550.6</v>
      </c>
      <c r="M786" s="15">
        <f>M790</f>
        <v>7157.8</v>
      </c>
    </row>
    <row r="787" spans="1:13" ht="156" x14ac:dyDescent="0.2">
      <c r="A787" s="14"/>
      <c r="B787" s="14"/>
      <c r="C787" s="14"/>
      <c r="D787" s="21" t="s">
        <v>729</v>
      </c>
      <c r="E787" s="14"/>
      <c r="F787" s="14"/>
      <c r="G787" s="14"/>
      <c r="H787" s="14"/>
      <c r="I787" s="14"/>
      <c r="J787" s="14"/>
      <c r="K787" s="14"/>
      <c r="L787" s="14"/>
      <c r="M787" s="14"/>
    </row>
    <row r="788" spans="1:13" x14ac:dyDescent="0.2">
      <c r="A788" s="14"/>
      <c r="B788" s="14"/>
      <c r="C788" s="14"/>
      <c r="D788" s="32"/>
      <c r="E788" s="13" t="s">
        <v>501</v>
      </c>
      <c r="F788" s="16">
        <v>5</v>
      </c>
      <c r="G788" s="17">
        <v>0</v>
      </c>
      <c r="H788" s="17">
        <v>0</v>
      </c>
      <c r="I788" s="17">
        <v>0</v>
      </c>
      <c r="J788" s="15">
        <f>OR(F788&lt;&gt;0,G788&lt;&gt;0,H788&lt;&gt;0,I788&lt;&gt;0)*(F788 + (F788 = 0))*(G788 + (G788 = 0))*(H788 + (H788 = 0))*(I788 + (I788 = 0))</f>
        <v>5</v>
      </c>
      <c r="K788" s="14"/>
      <c r="L788" s="14"/>
      <c r="M788" s="14"/>
    </row>
    <row r="789" spans="1:13" x14ac:dyDescent="0.2">
      <c r="A789" s="14"/>
      <c r="B789" s="14"/>
      <c r="C789" s="14"/>
      <c r="D789" s="32"/>
      <c r="E789" s="13" t="s">
        <v>501</v>
      </c>
      <c r="F789" s="16">
        <v>8</v>
      </c>
      <c r="G789" s="17">
        <v>0</v>
      </c>
      <c r="H789" s="17">
        <v>0</v>
      </c>
      <c r="I789" s="17">
        <v>0</v>
      </c>
      <c r="J789" s="15">
        <f>OR(F789&lt;&gt;0,G789&lt;&gt;0,H789&lt;&gt;0,I789&lt;&gt;0)*(F789 + (F789 = 0))*(G789 + (G789 = 0))*(H789 + (H789 = 0))*(I789 + (I789 = 0))</f>
        <v>8</v>
      </c>
      <c r="K789" s="14"/>
      <c r="L789" s="14"/>
      <c r="M789" s="14"/>
    </row>
    <row r="790" spans="1:13" x14ac:dyDescent="0.2">
      <c r="A790" s="14"/>
      <c r="B790" s="14"/>
      <c r="C790" s="14"/>
      <c r="D790" s="32"/>
      <c r="E790" s="14"/>
      <c r="F790" s="14"/>
      <c r="G790" s="14"/>
      <c r="H790" s="14"/>
      <c r="I790" s="14"/>
      <c r="J790" s="18" t="s">
        <v>730</v>
      </c>
      <c r="K790" s="19">
        <f>SUM(J788:J789)</f>
        <v>13</v>
      </c>
      <c r="L790" s="17">
        <v>550.6</v>
      </c>
      <c r="M790" s="19">
        <f>ROUND(K790*L790,2)</f>
        <v>7157.8</v>
      </c>
    </row>
    <row r="791" spans="1:13" ht="1" customHeight="1" x14ac:dyDescent="0.2">
      <c r="A791" s="20"/>
      <c r="B791" s="20"/>
      <c r="C791" s="20"/>
      <c r="D791" s="33"/>
      <c r="E791" s="20"/>
      <c r="F791" s="20"/>
      <c r="G791" s="20"/>
      <c r="H791" s="20"/>
      <c r="I791" s="20"/>
      <c r="J791" s="20"/>
      <c r="K791" s="20"/>
      <c r="L791" s="20"/>
      <c r="M791" s="20"/>
    </row>
    <row r="792" spans="1:13" x14ac:dyDescent="0.2">
      <c r="A792" s="13" t="s">
        <v>731</v>
      </c>
      <c r="B792" s="13" t="s">
        <v>21</v>
      </c>
      <c r="C792" s="13" t="s">
        <v>3</v>
      </c>
      <c r="D792" s="21" t="s">
        <v>732</v>
      </c>
      <c r="E792" s="14"/>
      <c r="F792" s="14"/>
      <c r="G792" s="14"/>
      <c r="H792" s="14"/>
      <c r="I792" s="14"/>
      <c r="J792" s="14"/>
      <c r="K792" s="15">
        <f>K796</f>
        <v>13</v>
      </c>
      <c r="L792" s="15">
        <f>L796</f>
        <v>286.14999999999998</v>
      </c>
      <c r="M792" s="15">
        <f>M796</f>
        <v>3719.95</v>
      </c>
    </row>
    <row r="793" spans="1:13" ht="72" x14ac:dyDescent="0.2">
      <c r="A793" s="14"/>
      <c r="B793" s="14"/>
      <c r="C793" s="14"/>
      <c r="D793" s="21" t="s">
        <v>733</v>
      </c>
      <c r="E793" s="14"/>
      <c r="F793" s="14"/>
      <c r="G793" s="14"/>
      <c r="H793" s="14"/>
      <c r="I793" s="14"/>
      <c r="J793" s="14"/>
      <c r="K793" s="14"/>
      <c r="L793" s="14"/>
      <c r="M793" s="14"/>
    </row>
    <row r="794" spans="1:13" x14ac:dyDescent="0.2">
      <c r="A794" s="14"/>
      <c r="B794" s="14"/>
      <c r="C794" s="14"/>
      <c r="D794" s="32"/>
      <c r="E794" s="13" t="s">
        <v>501</v>
      </c>
      <c r="F794" s="16">
        <v>5</v>
      </c>
      <c r="G794" s="17">
        <v>0</v>
      </c>
      <c r="H794" s="17">
        <v>0</v>
      </c>
      <c r="I794" s="17">
        <v>0</v>
      </c>
      <c r="J794" s="15">
        <f>OR(F794&lt;&gt;0,G794&lt;&gt;0,H794&lt;&gt;0,I794&lt;&gt;0)*(F794 + (F794 = 0))*(G794 + (G794 = 0))*(H794 + (H794 = 0))*(I794 + (I794 = 0))</f>
        <v>5</v>
      </c>
      <c r="K794" s="14"/>
      <c r="L794" s="14"/>
      <c r="M794" s="14"/>
    </row>
    <row r="795" spans="1:13" x14ac:dyDescent="0.2">
      <c r="A795" s="14"/>
      <c r="B795" s="14"/>
      <c r="C795" s="14"/>
      <c r="D795" s="32"/>
      <c r="E795" s="13" t="s">
        <v>501</v>
      </c>
      <c r="F795" s="16">
        <v>8</v>
      </c>
      <c r="G795" s="17">
        <v>0</v>
      </c>
      <c r="H795" s="17">
        <v>0</v>
      </c>
      <c r="I795" s="17">
        <v>0</v>
      </c>
      <c r="J795" s="15">
        <f>OR(F795&lt;&gt;0,G795&lt;&gt;0,H795&lt;&gt;0,I795&lt;&gt;0)*(F795 + (F795 = 0))*(G795 + (G795 = 0))*(H795 + (H795 = 0))*(I795 + (I795 = 0))</f>
        <v>8</v>
      </c>
      <c r="K795" s="14"/>
      <c r="L795" s="14"/>
      <c r="M795" s="14"/>
    </row>
    <row r="796" spans="1:13" x14ac:dyDescent="0.2">
      <c r="A796" s="14"/>
      <c r="B796" s="14"/>
      <c r="C796" s="14"/>
      <c r="D796" s="32"/>
      <c r="E796" s="14"/>
      <c r="F796" s="14"/>
      <c r="G796" s="14"/>
      <c r="H796" s="14"/>
      <c r="I796" s="14"/>
      <c r="J796" s="18" t="s">
        <v>734</v>
      </c>
      <c r="K796" s="19">
        <f>SUM(J794:J795)</f>
        <v>13</v>
      </c>
      <c r="L796" s="17">
        <v>286.14999999999998</v>
      </c>
      <c r="M796" s="19">
        <f>ROUND(K796*L796,2)</f>
        <v>3719.95</v>
      </c>
    </row>
    <row r="797" spans="1:13" ht="1" customHeight="1" x14ac:dyDescent="0.2">
      <c r="A797" s="20"/>
      <c r="B797" s="20"/>
      <c r="C797" s="20"/>
      <c r="D797" s="33"/>
      <c r="E797" s="20"/>
      <c r="F797" s="20"/>
      <c r="G797" s="20"/>
      <c r="H797" s="20"/>
      <c r="I797" s="20"/>
      <c r="J797" s="20"/>
      <c r="K797" s="20"/>
      <c r="L797" s="20"/>
      <c r="M797" s="20"/>
    </row>
    <row r="798" spans="1:13" x14ac:dyDescent="0.2">
      <c r="A798" s="14"/>
      <c r="B798" s="14"/>
      <c r="C798" s="14"/>
      <c r="D798" s="32"/>
      <c r="E798" s="14"/>
      <c r="F798" s="14"/>
      <c r="G798" s="14"/>
      <c r="H798" s="14"/>
      <c r="I798" s="14"/>
      <c r="J798" s="18" t="s">
        <v>735</v>
      </c>
      <c r="K798" s="17">
        <v>1</v>
      </c>
      <c r="L798" s="19">
        <f>M786+M792</f>
        <v>10877.75</v>
      </c>
      <c r="M798" s="19">
        <f>ROUND(K798*L798,2)</f>
        <v>10877.75</v>
      </c>
    </row>
    <row r="799" spans="1:13" ht="1" customHeight="1" x14ac:dyDescent="0.2">
      <c r="A799" s="20"/>
      <c r="B799" s="20"/>
      <c r="C799" s="20"/>
      <c r="D799" s="33"/>
      <c r="E799" s="20"/>
      <c r="F799" s="20"/>
      <c r="G799" s="20"/>
      <c r="H799" s="20"/>
      <c r="I799" s="20"/>
      <c r="J799" s="20"/>
      <c r="K799" s="20"/>
      <c r="L799" s="20"/>
      <c r="M799" s="20"/>
    </row>
    <row r="800" spans="1:13" x14ac:dyDescent="0.2">
      <c r="A800" s="9" t="s">
        <v>736</v>
      </c>
      <c r="B800" s="9" t="s">
        <v>15</v>
      </c>
      <c r="C800" s="9" t="s">
        <v>16</v>
      </c>
      <c r="D800" s="31" t="s">
        <v>737</v>
      </c>
      <c r="E800" s="10"/>
      <c r="F800" s="10"/>
      <c r="G800" s="10"/>
      <c r="H800" s="10"/>
      <c r="I800" s="10"/>
      <c r="J800" s="10"/>
      <c r="K800" s="11">
        <f>K813</f>
        <v>1</v>
      </c>
      <c r="L800" s="11">
        <f>L813</f>
        <v>11148.18</v>
      </c>
      <c r="M800" s="11">
        <f>M813</f>
        <v>11148.18</v>
      </c>
    </row>
    <row r="801" spans="1:13" x14ac:dyDescent="0.2">
      <c r="A801" s="13" t="s">
        <v>738</v>
      </c>
      <c r="B801" s="13" t="s">
        <v>21</v>
      </c>
      <c r="C801" s="13" t="s">
        <v>3</v>
      </c>
      <c r="D801" s="21" t="s">
        <v>739</v>
      </c>
      <c r="E801" s="14"/>
      <c r="F801" s="14"/>
      <c r="G801" s="14"/>
      <c r="H801" s="14"/>
      <c r="I801" s="14"/>
      <c r="J801" s="14"/>
      <c r="K801" s="15">
        <f>K805</f>
        <v>2</v>
      </c>
      <c r="L801" s="15">
        <f>L805</f>
        <v>344.65</v>
      </c>
      <c r="M801" s="15">
        <f>M805</f>
        <v>689.3</v>
      </c>
    </row>
    <row r="802" spans="1:13" ht="84" x14ac:dyDescent="0.2">
      <c r="A802" s="14"/>
      <c r="B802" s="14"/>
      <c r="C802" s="14"/>
      <c r="D802" s="21" t="s">
        <v>740</v>
      </c>
      <c r="E802" s="14"/>
      <c r="F802" s="14"/>
      <c r="G802" s="14"/>
      <c r="H802" s="14"/>
      <c r="I802" s="14"/>
      <c r="J802" s="14"/>
      <c r="K802" s="14"/>
      <c r="L802" s="14"/>
      <c r="M802" s="14"/>
    </row>
    <row r="803" spans="1:13" x14ac:dyDescent="0.2">
      <c r="A803" s="14"/>
      <c r="B803" s="14"/>
      <c r="C803" s="14"/>
      <c r="D803" s="32"/>
      <c r="E803" s="13" t="s">
        <v>741</v>
      </c>
      <c r="F803" s="16">
        <v>1</v>
      </c>
      <c r="G803" s="17">
        <v>0</v>
      </c>
      <c r="H803" s="17">
        <v>0</v>
      </c>
      <c r="I803" s="17">
        <v>0</v>
      </c>
      <c r="J803" s="15">
        <f>OR(F803&lt;&gt;0,G803&lt;&gt;0,H803&lt;&gt;0,I803&lt;&gt;0)*(F803 + (F803 = 0))*(G803 + (G803 = 0))*(H803 + (H803 = 0))*(I803 + (I803 = 0))</f>
        <v>1</v>
      </c>
      <c r="K803" s="14"/>
      <c r="L803" s="14"/>
      <c r="M803" s="14"/>
    </row>
    <row r="804" spans="1:13" x14ac:dyDescent="0.2">
      <c r="A804" s="14"/>
      <c r="B804" s="14"/>
      <c r="C804" s="14"/>
      <c r="D804" s="32"/>
      <c r="E804" s="13" t="s">
        <v>742</v>
      </c>
      <c r="F804" s="16">
        <v>1</v>
      </c>
      <c r="G804" s="17">
        <v>0</v>
      </c>
      <c r="H804" s="17">
        <v>0</v>
      </c>
      <c r="I804" s="17">
        <v>0</v>
      </c>
      <c r="J804" s="15">
        <f>OR(F804&lt;&gt;0,G804&lt;&gt;0,H804&lt;&gt;0,I804&lt;&gt;0)*(F804 + (F804 = 0))*(G804 + (G804 = 0))*(H804 + (H804 = 0))*(I804 + (I804 = 0))</f>
        <v>1</v>
      </c>
      <c r="K804" s="14"/>
      <c r="L804" s="14"/>
      <c r="M804" s="14"/>
    </row>
    <row r="805" spans="1:13" x14ac:dyDescent="0.2">
      <c r="A805" s="14"/>
      <c r="B805" s="14"/>
      <c r="C805" s="14"/>
      <c r="D805" s="32"/>
      <c r="E805" s="14"/>
      <c r="F805" s="14"/>
      <c r="G805" s="14"/>
      <c r="H805" s="14"/>
      <c r="I805" s="14"/>
      <c r="J805" s="18" t="s">
        <v>743</v>
      </c>
      <c r="K805" s="19">
        <f>SUM(J803:J804)</f>
        <v>2</v>
      </c>
      <c r="L805" s="17">
        <v>344.65</v>
      </c>
      <c r="M805" s="19">
        <f>ROUND(K805*L805,2)</f>
        <v>689.3</v>
      </c>
    </row>
    <row r="806" spans="1:13" ht="1" customHeight="1" x14ac:dyDescent="0.2">
      <c r="A806" s="20"/>
      <c r="B806" s="20"/>
      <c r="C806" s="20"/>
      <c r="D806" s="33"/>
      <c r="E806" s="20"/>
      <c r="F806" s="20"/>
      <c r="G806" s="20"/>
      <c r="H806" s="20"/>
      <c r="I806" s="20"/>
      <c r="J806" s="20"/>
      <c r="K806" s="20"/>
      <c r="L806" s="20"/>
      <c r="M806" s="20"/>
    </row>
    <row r="807" spans="1:13" x14ac:dyDescent="0.2">
      <c r="A807" s="12" t="s">
        <v>744</v>
      </c>
      <c r="B807" s="13" t="s">
        <v>21</v>
      </c>
      <c r="C807" s="13" t="s">
        <v>56</v>
      </c>
      <c r="D807" s="21" t="s">
        <v>745</v>
      </c>
      <c r="E807" s="14"/>
      <c r="F807" s="14"/>
      <c r="G807" s="14"/>
      <c r="H807" s="14"/>
      <c r="I807" s="14"/>
      <c r="J807" s="14"/>
      <c r="K807" s="15">
        <f>K811</f>
        <v>32</v>
      </c>
      <c r="L807" s="15">
        <f>L811</f>
        <v>326.83999999999997</v>
      </c>
      <c r="M807" s="15">
        <f>M811</f>
        <v>10458.879999999999</v>
      </c>
    </row>
    <row r="808" spans="1:13" ht="24" x14ac:dyDescent="0.2">
      <c r="A808" s="14"/>
      <c r="B808" s="14"/>
      <c r="C808" s="14"/>
      <c r="D808" s="21" t="s">
        <v>746</v>
      </c>
      <c r="E808" s="14"/>
      <c r="F808" s="14"/>
      <c r="G808" s="14"/>
      <c r="H808" s="14"/>
      <c r="I808" s="14"/>
      <c r="J808" s="14"/>
      <c r="K808" s="14"/>
      <c r="L808" s="14"/>
      <c r="M808" s="14"/>
    </row>
    <row r="809" spans="1:13" x14ac:dyDescent="0.2">
      <c r="A809" s="14"/>
      <c r="B809" s="14"/>
      <c r="C809" s="14"/>
      <c r="D809" s="32"/>
      <c r="E809" s="13" t="s">
        <v>747</v>
      </c>
      <c r="F809" s="16">
        <v>16</v>
      </c>
      <c r="G809" s="17">
        <v>0</v>
      </c>
      <c r="H809" s="17">
        <v>0</v>
      </c>
      <c r="I809" s="17">
        <v>0</v>
      </c>
      <c r="J809" s="15">
        <f>OR(F809&lt;&gt;0,G809&lt;&gt;0,H809&lt;&gt;0,I809&lt;&gt;0)*(F809 + (F809 = 0))*(G809 + (G809 = 0))*(H809 + (H809 = 0))*(I809 + (I809 = 0))</f>
        <v>16</v>
      </c>
      <c r="K809" s="14"/>
      <c r="L809" s="14"/>
      <c r="M809" s="14"/>
    </row>
    <row r="810" spans="1:13" x14ac:dyDescent="0.2">
      <c r="A810" s="14"/>
      <c r="B810" s="14"/>
      <c r="C810" s="14"/>
      <c r="D810" s="32"/>
      <c r="E810" s="13" t="s">
        <v>748</v>
      </c>
      <c r="F810" s="16">
        <v>16</v>
      </c>
      <c r="G810" s="17">
        <v>0</v>
      </c>
      <c r="H810" s="17">
        <v>0</v>
      </c>
      <c r="I810" s="17">
        <v>0</v>
      </c>
      <c r="J810" s="15">
        <f>OR(F810&lt;&gt;0,G810&lt;&gt;0,H810&lt;&gt;0,I810&lt;&gt;0)*(F810 + (F810 = 0))*(G810 + (G810 = 0))*(H810 + (H810 = 0))*(I810 + (I810 = 0))</f>
        <v>16</v>
      </c>
      <c r="K810" s="14"/>
      <c r="L810" s="14"/>
      <c r="M810" s="14"/>
    </row>
    <row r="811" spans="1:13" x14ac:dyDescent="0.2">
      <c r="A811" s="14"/>
      <c r="B811" s="14"/>
      <c r="C811" s="14"/>
      <c r="D811" s="32"/>
      <c r="E811" s="14"/>
      <c r="F811" s="14"/>
      <c r="G811" s="14"/>
      <c r="H811" s="14"/>
      <c r="I811" s="14"/>
      <c r="J811" s="18" t="s">
        <v>749</v>
      </c>
      <c r="K811" s="19">
        <f>SUM(J809:J810)</f>
        <v>32</v>
      </c>
      <c r="L811" s="17">
        <v>326.83999999999997</v>
      </c>
      <c r="M811" s="19">
        <f>ROUND(K811*L811,2)</f>
        <v>10458.879999999999</v>
      </c>
    </row>
    <row r="812" spans="1:13" ht="1" customHeight="1" x14ac:dyDescent="0.2">
      <c r="A812" s="20"/>
      <c r="B812" s="20"/>
      <c r="C812" s="20"/>
      <c r="D812" s="33"/>
      <c r="E812" s="20"/>
      <c r="F812" s="20"/>
      <c r="G812" s="20"/>
      <c r="H812" s="20"/>
      <c r="I812" s="20"/>
      <c r="J812" s="20"/>
      <c r="K812" s="20"/>
      <c r="L812" s="20"/>
      <c r="M812" s="20"/>
    </row>
    <row r="813" spans="1:13" x14ac:dyDescent="0.2">
      <c r="A813" s="14"/>
      <c r="B813" s="14"/>
      <c r="C813" s="14"/>
      <c r="D813" s="32"/>
      <c r="E813" s="14"/>
      <c r="F813" s="14"/>
      <c r="G813" s="14"/>
      <c r="H813" s="14"/>
      <c r="I813" s="14"/>
      <c r="J813" s="18" t="s">
        <v>750</v>
      </c>
      <c r="K813" s="17">
        <v>1</v>
      </c>
      <c r="L813" s="19">
        <f>M801+M807</f>
        <v>11148.18</v>
      </c>
      <c r="M813" s="19">
        <f>ROUND(K813*L813,2)</f>
        <v>11148.18</v>
      </c>
    </row>
    <row r="814" spans="1:13" ht="1" customHeight="1" x14ac:dyDescent="0.2">
      <c r="A814" s="20"/>
      <c r="B814" s="20"/>
      <c r="C814" s="20"/>
      <c r="D814" s="33"/>
      <c r="E814" s="20"/>
      <c r="F814" s="20"/>
      <c r="G814" s="20"/>
      <c r="H814" s="20"/>
      <c r="I814" s="20"/>
      <c r="J814" s="20"/>
      <c r="K814" s="20"/>
      <c r="L814" s="20"/>
      <c r="M814" s="20"/>
    </row>
    <row r="815" spans="1:13" x14ac:dyDescent="0.2">
      <c r="A815" s="9" t="s">
        <v>751</v>
      </c>
      <c r="B815" s="9" t="s">
        <v>15</v>
      </c>
      <c r="C815" s="9" t="s">
        <v>16</v>
      </c>
      <c r="D815" s="31" t="s">
        <v>752</v>
      </c>
      <c r="E815" s="10"/>
      <c r="F815" s="10"/>
      <c r="G815" s="10"/>
      <c r="H815" s="10"/>
      <c r="I815" s="10"/>
      <c r="J815" s="10"/>
      <c r="K815" s="11">
        <f>K831</f>
        <v>1</v>
      </c>
      <c r="L815" s="11">
        <f>L831</f>
        <v>1612.98</v>
      </c>
      <c r="M815" s="11">
        <f>M831</f>
        <v>1612.98</v>
      </c>
    </row>
    <row r="816" spans="1:13" x14ac:dyDescent="0.2">
      <c r="A816" s="13" t="s">
        <v>753</v>
      </c>
      <c r="B816" s="13" t="s">
        <v>21</v>
      </c>
      <c r="C816" s="13" t="s">
        <v>3</v>
      </c>
      <c r="D816" s="21" t="s">
        <v>754</v>
      </c>
      <c r="E816" s="14"/>
      <c r="F816" s="14"/>
      <c r="G816" s="14"/>
      <c r="H816" s="14"/>
      <c r="I816" s="14"/>
      <c r="J816" s="14"/>
      <c r="K816" s="15">
        <f>K819</f>
        <v>2</v>
      </c>
      <c r="L816" s="15">
        <f>L819</f>
        <v>299.14</v>
      </c>
      <c r="M816" s="15">
        <f>M819</f>
        <v>598.28</v>
      </c>
    </row>
    <row r="817" spans="1:13" ht="84" x14ac:dyDescent="0.2">
      <c r="A817" s="14"/>
      <c r="B817" s="14"/>
      <c r="C817" s="14"/>
      <c r="D817" s="21" t="s">
        <v>755</v>
      </c>
      <c r="E817" s="14"/>
      <c r="F817" s="14"/>
      <c r="G817" s="14"/>
      <c r="H817" s="14"/>
      <c r="I817" s="14"/>
      <c r="J817" s="14"/>
      <c r="K817" s="14"/>
      <c r="L817" s="14"/>
      <c r="M817" s="14"/>
    </row>
    <row r="818" spans="1:13" x14ac:dyDescent="0.2">
      <c r="A818" s="14"/>
      <c r="B818" s="14"/>
      <c r="C818" s="14"/>
      <c r="D818" s="32"/>
      <c r="E818" s="13" t="s">
        <v>756</v>
      </c>
      <c r="F818" s="16">
        <v>2</v>
      </c>
      <c r="G818" s="17">
        <v>0</v>
      </c>
      <c r="H818" s="17">
        <v>0</v>
      </c>
      <c r="I818" s="17">
        <v>0</v>
      </c>
      <c r="J818" s="15">
        <f>OR(F818&lt;&gt;0,G818&lt;&gt;0,H818&lt;&gt;0,I818&lt;&gt;0)*(F818 + (F818 = 0))*(G818 + (G818 = 0))*(H818 + (H818 = 0))*(I818 + (I818 = 0))</f>
        <v>2</v>
      </c>
      <c r="K818" s="14"/>
      <c r="L818" s="14"/>
      <c r="M818" s="14"/>
    </row>
    <row r="819" spans="1:13" x14ac:dyDescent="0.2">
      <c r="A819" s="14"/>
      <c r="B819" s="14"/>
      <c r="C819" s="14"/>
      <c r="D819" s="32"/>
      <c r="E819" s="14"/>
      <c r="F819" s="14"/>
      <c r="G819" s="14"/>
      <c r="H819" s="14"/>
      <c r="I819" s="14"/>
      <c r="J819" s="18" t="s">
        <v>757</v>
      </c>
      <c r="K819" s="19">
        <f>J818</f>
        <v>2</v>
      </c>
      <c r="L819" s="17">
        <v>299.14</v>
      </c>
      <c r="M819" s="19">
        <f>ROUND(K819*L819,2)</f>
        <v>598.28</v>
      </c>
    </row>
    <row r="820" spans="1:13" ht="1" customHeight="1" x14ac:dyDescent="0.2">
      <c r="A820" s="20"/>
      <c r="B820" s="20"/>
      <c r="C820" s="20"/>
      <c r="D820" s="33"/>
      <c r="E820" s="20"/>
      <c r="F820" s="20"/>
      <c r="G820" s="20"/>
      <c r="H820" s="20"/>
      <c r="I820" s="20"/>
      <c r="J820" s="20"/>
      <c r="K820" s="20"/>
      <c r="L820" s="20"/>
      <c r="M820" s="20"/>
    </row>
    <row r="821" spans="1:13" x14ac:dyDescent="0.2">
      <c r="A821" s="13" t="s">
        <v>758</v>
      </c>
      <c r="B821" s="13" t="s">
        <v>21</v>
      </c>
      <c r="C821" s="13" t="s">
        <v>3</v>
      </c>
      <c r="D821" s="21" t="s">
        <v>759</v>
      </c>
      <c r="E821" s="14"/>
      <c r="F821" s="14"/>
      <c r="G821" s="14"/>
      <c r="H821" s="14"/>
      <c r="I821" s="14"/>
      <c r="J821" s="14"/>
      <c r="K821" s="15">
        <f>K824</f>
        <v>2</v>
      </c>
      <c r="L821" s="15">
        <f>L824</f>
        <v>337.28</v>
      </c>
      <c r="M821" s="15">
        <f>M824</f>
        <v>674.56</v>
      </c>
    </row>
    <row r="822" spans="1:13" ht="84" x14ac:dyDescent="0.2">
      <c r="A822" s="14"/>
      <c r="B822" s="14"/>
      <c r="C822" s="14"/>
      <c r="D822" s="21" t="s">
        <v>760</v>
      </c>
      <c r="E822" s="14"/>
      <c r="F822" s="14"/>
      <c r="G822" s="14"/>
      <c r="H822" s="14"/>
      <c r="I822" s="14"/>
      <c r="J822" s="14"/>
      <c r="K822" s="14"/>
      <c r="L822" s="14"/>
      <c r="M822" s="14"/>
    </row>
    <row r="823" spans="1:13" x14ac:dyDescent="0.2">
      <c r="A823" s="14"/>
      <c r="B823" s="14"/>
      <c r="C823" s="14"/>
      <c r="D823" s="32"/>
      <c r="E823" s="13" t="s">
        <v>756</v>
      </c>
      <c r="F823" s="16">
        <v>2</v>
      </c>
      <c r="G823" s="17">
        <v>0</v>
      </c>
      <c r="H823" s="17">
        <v>0</v>
      </c>
      <c r="I823" s="17">
        <v>0</v>
      </c>
      <c r="J823" s="15">
        <f>OR(F823&lt;&gt;0,G823&lt;&gt;0,H823&lt;&gt;0,I823&lt;&gt;0)*(F823 + (F823 = 0))*(G823 + (G823 = 0))*(H823 + (H823 = 0))*(I823 + (I823 = 0))</f>
        <v>2</v>
      </c>
      <c r="K823" s="14"/>
      <c r="L823" s="14"/>
      <c r="M823" s="14"/>
    </row>
    <row r="824" spans="1:13" x14ac:dyDescent="0.2">
      <c r="A824" s="14"/>
      <c r="B824" s="14"/>
      <c r="C824" s="14"/>
      <c r="D824" s="32"/>
      <c r="E824" s="14"/>
      <c r="F824" s="14"/>
      <c r="G824" s="14"/>
      <c r="H824" s="14"/>
      <c r="I824" s="14"/>
      <c r="J824" s="18" t="s">
        <v>761</v>
      </c>
      <c r="K824" s="19">
        <f>J823</f>
        <v>2</v>
      </c>
      <c r="L824" s="17">
        <v>337.28</v>
      </c>
      <c r="M824" s="19">
        <f>ROUND(K824*L824,2)</f>
        <v>674.56</v>
      </c>
    </row>
    <row r="825" spans="1:13" ht="1" customHeight="1" x14ac:dyDescent="0.2">
      <c r="A825" s="20"/>
      <c r="B825" s="20"/>
      <c r="C825" s="20"/>
      <c r="D825" s="33"/>
      <c r="E825" s="20"/>
      <c r="F825" s="20"/>
      <c r="G825" s="20"/>
      <c r="H825" s="20"/>
      <c r="I825" s="20"/>
      <c r="J825" s="20"/>
      <c r="K825" s="20"/>
      <c r="L825" s="20"/>
      <c r="M825" s="20"/>
    </row>
    <row r="826" spans="1:13" x14ac:dyDescent="0.2">
      <c r="A826" s="13" t="s">
        <v>762</v>
      </c>
      <c r="B826" s="13" t="s">
        <v>21</v>
      </c>
      <c r="C826" s="13" t="s">
        <v>3</v>
      </c>
      <c r="D826" s="21" t="s">
        <v>763</v>
      </c>
      <c r="E826" s="14"/>
      <c r="F826" s="14"/>
      <c r="G826" s="14"/>
      <c r="H826" s="14"/>
      <c r="I826" s="14"/>
      <c r="J826" s="14"/>
      <c r="K826" s="15">
        <f>K829</f>
        <v>2</v>
      </c>
      <c r="L826" s="15">
        <f>L829</f>
        <v>170.07</v>
      </c>
      <c r="M826" s="15">
        <f>M829</f>
        <v>340.14</v>
      </c>
    </row>
    <row r="827" spans="1:13" ht="72" x14ac:dyDescent="0.2">
      <c r="A827" s="14"/>
      <c r="B827" s="14"/>
      <c r="C827" s="14"/>
      <c r="D827" s="21" t="s">
        <v>764</v>
      </c>
      <c r="E827" s="14"/>
      <c r="F827" s="14"/>
      <c r="G827" s="14"/>
      <c r="H827" s="14"/>
      <c r="I827" s="14"/>
      <c r="J827" s="14"/>
      <c r="K827" s="14"/>
      <c r="L827" s="14"/>
      <c r="M827" s="14"/>
    </row>
    <row r="828" spans="1:13" x14ac:dyDescent="0.2">
      <c r="A828" s="14"/>
      <c r="B828" s="14"/>
      <c r="C828" s="14"/>
      <c r="D828" s="32"/>
      <c r="E828" s="13" t="s">
        <v>756</v>
      </c>
      <c r="F828" s="16">
        <v>2</v>
      </c>
      <c r="G828" s="17">
        <v>0</v>
      </c>
      <c r="H828" s="17">
        <v>0</v>
      </c>
      <c r="I828" s="17">
        <v>0</v>
      </c>
      <c r="J828" s="15">
        <f>OR(F828&lt;&gt;0,G828&lt;&gt;0,H828&lt;&gt;0,I828&lt;&gt;0)*(F828 + (F828 = 0))*(G828 + (G828 = 0))*(H828 + (H828 = 0))*(I828 + (I828 = 0))</f>
        <v>2</v>
      </c>
      <c r="K828" s="14"/>
      <c r="L828" s="14"/>
      <c r="M828" s="14"/>
    </row>
    <row r="829" spans="1:13" x14ac:dyDescent="0.2">
      <c r="A829" s="14"/>
      <c r="B829" s="14"/>
      <c r="C829" s="14"/>
      <c r="D829" s="32"/>
      <c r="E829" s="14"/>
      <c r="F829" s="14"/>
      <c r="G829" s="14"/>
      <c r="H829" s="14"/>
      <c r="I829" s="14"/>
      <c r="J829" s="18" t="s">
        <v>765</v>
      </c>
      <c r="K829" s="19">
        <f>J828</f>
        <v>2</v>
      </c>
      <c r="L829" s="17">
        <v>170.07</v>
      </c>
      <c r="M829" s="19">
        <f>ROUND(K829*L829,2)</f>
        <v>340.14</v>
      </c>
    </row>
    <row r="830" spans="1:13" ht="1" customHeight="1" x14ac:dyDescent="0.2">
      <c r="A830" s="20"/>
      <c r="B830" s="20"/>
      <c r="C830" s="20"/>
      <c r="D830" s="33"/>
      <c r="E830" s="20"/>
      <c r="F830" s="20"/>
      <c r="G830" s="20"/>
      <c r="H830" s="20"/>
      <c r="I830" s="20"/>
      <c r="J830" s="20"/>
      <c r="K830" s="20"/>
      <c r="L830" s="20"/>
      <c r="M830" s="20"/>
    </row>
    <row r="831" spans="1:13" x14ac:dyDescent="0.2">
      <c r="A831" s="14"/>
      <c r="B831" s="14"/>
      <c r="C831" s="14"/>
      <c r="D831" s="32"/>
      <c r="E831" s="14"/>
      <c r="F831" s="14"/>
      <c r="G831" s="14"/>
      <c r="H831" s="14"/>
      <c r="I831" s="14"/>
      <c r="J831" s="18" t="s">
        <v>766</v>
      </c>
      <c r="K831" s="17">
        <v>1</v>
      </c>
      <c r="L831" s="19">
        <f>M816+M821+M826</f>
        <v>1612.98</v>
      </c>
      <c r="M831" s="19">
        <f>ROUND(K831*L831,2)</f>
        <v>1612.98</v>
      </c>
    </row>
    <row r="832" spans="1:13" ht="1" customHeight="1" x14ac:dyDescent="0.2">
      <c r="A832" s="20"/>
      <c r="B832" s="20"/>
      <c r="C832" s="20"/>
      <c r="D832" s="33"/>
      <c r="E832" s="20"/>
      <c r="F832" s="20"/>
      <c r="G832" s="20"/>
      <c r="H832" s="20"/>
      <c r="I832" s="20"/>
      <c r="J832" s="20"/>
      <c r="K832" s="20"/>
      <c r="L832" s="20"/>
      <c r="M832" s="20"/>
    </row>
    <row r="833" spans="1:13" x14ac:dyDescent="0.2">
      <c r="A833" s="9" t="s">
        <v>767</v>
      </c>
      <c r="B833" s="9" t="s">
        <v>15</v>
      </c>
      <c r="C833" s="9" t="s">
        <v>16</v>
      </c>
      <c r="D833" s="31" t="s">
        <v>768</v>
      </c>
      <c r="E833" s="10"/>
      <c r="F833" s="10"/>
      <c r="G833" s="10"/>
      <c r="H833" s="10"/>
      <c r="I833" s="10"/>
      <c r="J833" s="10"/>
      <c r="K833" s="11">
        <f>K844</f>
        <v>1</v>
      </c>
      <c r="L833" s="11">
        <f>L844</f>
        <v>512.78</v>
      </c>
      <c r="M833" s="11">
        <f>M844</f>
        <v>512.78</v>
      </c>
    </row>
    <row r="834" spans="1:13" x14ac:dyDescent="0.2">
      <c r="A834" s="12" t="s">
        <v>769</v>
      </c>
      <c r="B834" s="13" t="s">
        <v>21</v>
      </c>
      <c r="C834" s="13" t="s">
        <v>56</v>
      </c>
      <c r="D834" s="21" t="s">
        <v>770</v>
      </c>
      <c r="E834" s="14"/>
      <c r="F834" s="14"/>
      <c r="G834" s="14"/>
      <c r="H834" s="14"/>
      <c r="I834" s="14"/>
      <c r="J834" s="14"/>
      <c r="K834" s="15">
        <f>K837</f>
        <v>1</v>
      </c>
      <c r="L834" s="15">
        <f>L837</f>
        <v>177.89</v>
      </c>
      <c r="M834" s="15">
        <f>M837</f>
        <v>177.89</v>
      </c>
    </row>
    <row r="835" spans="1:13" ht="36" x14ac:dyDescent="0.2">
      <c r="A835" s="14"/>
      <c r="B835" s="14"/>
      <c r="C835" s="14"/>
      <c r="D835" s="21" t="s">
        <v>771</v>
      </c>
      <c r="E835" s="14"/>
      <c r="F835" s="14"/>
      <c r="G835" s="14"/>
      <c r="H835" s="14"/>
      <c r="I835" s="14"/>
      <c r="J835" s="14"/>
      <c r="K835" s="14"/>
      <c r="L835" s="14"/>
      <c r="M835" s="14"/>
    </row>
    <row r="836" spans="1:13" x14ac:dyDescent="0.2">
      <c r="A836" s="14"/>
      <c r="B836" s="14"/>
      <c r="C836" s="14"/>
      <c r="D836" s="32"/>
      <c r="E836" s="13" t="s">
        <v>772</v>
      </c>
      <c r="F836" s="16">
        <v>1</v>
      </c>
      <c r="G836" s="17">
        <v>0</v>
      </c>
      <c r="H836" s="17">
        <v>0</v>
      </c>
      <c r="I836" s="17">
        <v>0</v>
      </c>
      <c r="J836" s="15">
        <f>OR(F836&lt;&gt;0,G836&lt;&gt;0,H836&lt;&gt;0,I836&lt;&gt;0)*(F836 + (F836 = 0))*(G836 + (G836 = 0))*(H836 + (H836 = 0))*(I836 + (I836 = 0))</f>
        <v>1</v>
      </c>
      <c r="K836" s="14"/>
      <c r="L836" s="14"/>
      <c r="M836" s="14"/>
    </row>
    <row r="837" spans="1:13" x14ac:dyDescent="0.2">
      <c r="A837" s="14"/>
      <c r="B837" s="14"/>
      <c r="C837" s="14"/>
      <c r="D837" s="32"/>
      <c r="E837" s="14"/>
      <c r="F837" s="14"/>
      <c r="G837" s="14"/>
      <c r="H837" s="14"/>
      <c r="I837" s="14"/>
      <c r="J837" s="18" t="s">
        <v>773</v>
      </c>
      <c r="K837" s="19">
        <f>J836</f>
        <v>1</v>
      </c>
      <c r="L837" s="17">
        <v>177.89</v>
      </c>
      <c r="M837" s="19">
        <f>ROUND(K837*L837,2)</f>
        <v>177.89</v>
      </c>
    </row>
    <row r="838" spans="1:13" ht="1" customHeight="1" x14ac:dyDescent="0.2">
      <c r="A838" s="20"/>
      <c r="B838" s="20"/>
      <c r="C838" s="20"/>
      <c r="D838" s="33"/>
      <c r="E838" s="20"/>
      <c r="F838" s="20"/>
      <c r="G838" s="20"/>
      <c r="H838" s="20"/>
      <c r="I838" s="20"/>
      <c r="J838" s="20"/>
      <c r="K838" s="20"/>
      <c r="L838" s="20"/>
      <c r="M838" s="20"/>
    </row>
    <row r="839" spans="1:13" x14ac:dyDescent="0.2">
      <c r="A839" s="12" t="s">
        <v>774</v>
      </c>
      <c r="B839" s="13" t="s">
        <v>21</v>
      </c>
      <c r="C839" s="13" t="s">
        <v>56</v>
      </c>
      <c r="D839" s="21" t="s">
        <v>775</v>
      </c>
      <c r="E839" s="14"/>
      <c r="F839" s="14"/>
      <c r="G839" s="14"/>
      <c r="H839" s="14"/>
      <c r="I839" s="14"/>
      <c r="J839" s="14"/>
      <c r="K839" s="15">
        <f>K842</f>
        <v>1</v>
      </c>
      <c r="L839" s="15">
        <f>L842</f>
        <v>334.89</v>
      </c>
      <c r="M839" s="15">
        <f>M842</f>
        <v>334.89</v>
      </c>
    </row>
    <row r="840" spans="1:13" ht="36" x14ac:dyDescent="0.2">
      <c r="A840" s="14"/>
      <c r="B840" s="14"/>
      <c r="C840" s="14"/>
      <c r="D840" s="21" t="s">
        <v>776</v>
      </c>
      <c r="E840" s="14"/>
      <c r="F840" s="14"/>
      <c r="G840" s="14"/>
      <c r="H840" s="14"/>
      <c r="I840" s="14"/>
      <c r="J840" s="14"/>
      <c r="K840" s="14"/>
      <c r="L840" s="14"/>
      <c r="M840" s="14"/>
    </row>
    <row r="841" spans="1:13" x14ac:dyDescent="0.2">
      <c r="A841" s="14"/>
      <c r="B841" s="14"/>
      <c r="C841" s="14"/>
      <c r="D841" s="32"/>
      <c r="E841" s="13" t="s">
        <v>777</v>
      </c>
      <c r="F841" s="16">
        <v>1</v>
      </c>
      <c r="G841" s="17">
        <v>0</v>
      </c>
      <c r="H841" s="17">
        <v>0</v>
      </c>
      <c r="I841" s="17">
        <v>0</v>
      </c>
      <c r="J841" s="15">
        <f>OR(F841&lt;&gt;0,G841&lt;&gt;0,H841&lt;&gt;0,I841&lt;&gt;0)*(F841 + (F841 = 0))*(G841 + (G841 = 0))*(H841 + (H841 = 0))*(I841 + (I841 = 0))</f>
        <v>1</v>
      </c>
      <c r="K841" s="14"/>
      <c r="L841" s="14"/>
      <c r="M841" s="14"/>
    </row>
    <row r="842" spans="1:13" x14ac:dyDescent="0.2">
      <c r="A842" s="14"/>
      <c r="B842" s="14"/>
      <c r="C842" s="14"/>
      <c r="D842" s="32"/>
      <c r="E842" s="14"/>
      <c r="F842" s="14"/>
      <c r="G842" s="14"/>
      <c r="H842" s="14"/>
      <c r="I842" s="14"/>
      <c r="J842" s="18" t="s">
        <v>778</v>
      </c>
      <c r="K842" s="19">
        <f>J841</f>
        <v>1</v>
      </c>
      <c r="L842" s="17">
        <v>334.89</v>
      </c>
      <c r="M842" s="19">
        <f>ROUND(K842*L842,2)</f>
        <v>334.89</v>
      </c>
    </row>
    <row r="843" spans="1:13" ht="1" customHeight="1" x14ac:dyDescent="0.2">
      <c r="A843" s="20"/>
      <c r="B843" s="20"/>
      <c r="C843" s="20"/>
      <c r="D843" s="33"/>
      <c r="E843" s="20"/>
      <c r="F843" s="20"/>
      <c r="G843" s="20"/>
      <c r="H843" s="20"/>
      <c r="I843" s="20"/>
      <c r="J843" s="20"/>
      <c r="K843" s="20"/>
      <c r="L843" s="20"/>
      <c r="M843" s="20"/>
    </row>
    <row r="844" spans="1:13" x14ac:dyDescent="0.2">
      <c r="A844" s="14"/>
      <c r="B844" s="14"/>
      <c r="C844" s="14"/>
      <c r="D844" s="32"/>
      <c r="E844" s="14"/>
      <c r="F844" s="14"/>
      <c r="G844" s="14"/>
      <c r="H844" s="14"/>
      <c r="I844" s="14"/>
      <c r="J844" s="18" t="s">
        <v>779</v>
      </c>
      <c r="K844" s="17">
        <v>1</v>
      </c>
      <c r="L844" s="19">
        <f>M834+M839</f>
        <v>512.78</v>
      </c>
      <c r="M844" s="19">
        <f>ROUND(K844*L844,2)</f>
        <v>512.78</v>
      </c>
    </row>
    <row r="845" spans="1:13" ht="1" customHeight="1" x14ac:dyDescent="0.2">
      <c r="A845" s="20"/>
      <c r="B845" s="20"/>
      <c r="C845" s="20"/>
      <c r="D845" s="33"/>
      <c r="E845" s="20"/>
      <c r="F845" s="20"/>
      <c r="G845" s="20"/>
      <c r="H845" s="20"/>
      <c r="I845" s="20"/>
      <c r="J845" s="20"/>
      <c r="K845" s="20"/>
      <c r="L845" s="20"/>
      <c r="M845" s="20"/>
    </row>
    <row r="846" spans="1:13" x14ac:dyDescent="0.2">
      <c r="A846" s="9" t="s">
        <v>780</v>
      </c>
      <c r="B846" s="9" t="s">
        <v>15</v>
      </c>
      <c r="C846" s="9" t="s">
        <v>16</v>
      </c>
      <c r="D846" s="31" t="s">
        <v>781</v>
      </c>
      <c r="E846" s="10"/>
      <c r="F846" s="10"/>
      <c r="G846" s="10"/>
      <c r="H846" s="10"/>
      <c r="I846" s="10"/>
      <c r="J846" s="10"/>
      <c r="K846" s="11">
        <f>K865</f>
        <v>1</v>
      </c>
      <c r="L846" s="11">
        <f>L865</f>
        <v>780.52</v>
      </c>
      <c r="M846" s="11">
        <f>M865</f>
        <v>780.52</v>
      </c>
    </row>
    <row r="847" spans="1:13" x14ac:dyDescent="0.2">
      <c r="A847" s="13" t="s">
        <v>782</v>
      </c>
      <c r="B847" s="13" t="s">
        <v>21</v>
      </c>
      <c r="C847" s="13" t="s">
        <v>166</v>
      </c>
      <c r="D847" s="21" t="s">
        <v>783</v>
      </c>
      <c r="E847" s="14"/>
      <c r="F847" s="14"/>
      <c r="G847" s="14"/>
      <c r="H847" s="14"/>
      <c r="I847" s="14"/>
      <c r="J847" s="14"/>
      <c r="K847" s="15">
        <f>K851</f>
        <v>12.06</v>
      </c>
      <c r="L847" s="15">
        <f>L851</f>
        <v>45.2</v>
      </c>
      <c r="M847" s="15">
        <f>M851</f>
        <v>545.11</v>
      </c>
    </row>
    <row r="848" spans="1:13" ht="84" x14ac:dyDescent="0.2">
      <c r="A848" s="14"/>
      <c r="B848" s="14"/>
      <c r="C848" s="14"/>
      <c r="D848" s="21" t="s">
        <v>784</v>
      </c>
      <c r="E848" s="14"/>
      <c r="F848" s="14"/>
      <c r="G848" s="14"/>
      <c r="H848" s="14"/>
      <c r="I848" s="14"/>
      <c r="J848" s="14"/>
      <c r="K848" s="14"/>
      <c r="L848" s="14"/>
      <c r="M848" s="14"/>
    </row>
    <row r="849" spans="1:13" x14ac:dyDescent="0.2">
      <c r="A849" s="14"/>
      <c r="B849" s="14"/>
      <c r="C849" s="14"/>
      <c r="D849" s="32"/>
      <c r="E849" s="13" t="s">
        <v>485</v>
      </c>
      <c r="F849" s="16">
        <v>1</v>
      </c>
      <c r="G849" s="17">
        <v>13.75</v>
      </c>
      <c r="H849" s="17">
        <v>0.4</v>
      </c>
      <c r="I849" s="17">
        <v>0</v>
      </c>
      <c r="J849" s="15">
        <f>OR(F849&lt;&gt;0,G849&lt;&gt;0,H849&lt;&gt;0,I849&lt;&gt;0)*(F849 + (F849 = 0))*(G849 + (G849 = 0))*(H849 + (H849 = 0))*(I849 + (I849 = 0))</f>
        <v>5.5</v>
      </c>
      <c r="K849" s="14"/>
      <c r="L849" s="14"/>
      <c r="M849" s="14"/>
    </row>
    <row r="850" spans="1:13" x14ac:dyDescent="0.2">
      <c r="A850" s="14"/>
      <c r="B850" s="14"/>
      <c r="C850" s="14"/>
      <c r="D850" s="32"/>
      <c r="E850" s="13" t="s">
        <v>785</v>
      </c>
      <c r="F850" s="16">
        <v>1</v>
      </c>
      <c r="G850" s="17">
        <v>16.399999999999999</v>
      </c>
      <c r="H850" s="17">
        <v>0.4</v>
      </c>
      <c r="I850" s="17">
        <v>0</v>
      </c>
      <c r="J850" s="15">
        <f>OR(F850&lt;&gt;0,G850&lt;&gt;0,H850&lt;&gt;0,I850&lt;&gt;0)*(F850 + (F850 = 0))*(G850 + (G850 = 0))*(H850 + (H850 = 0))*(I850 + (I850 = 0))</f>
        <v>6.56</v>
      </c>
      <c r="K850" s="14"/>
      <c r="L850" s="14"/>
      <c r="M850" s="14"/>
    </row>
    <row r="851" spans="1:13" x14ac:dyDescent="0.2">
      <c r="A851" s="14"/>
      <c r="B851" s="14"/>
      <c r="C851" s="14"/>
      <c r="D851" s="32"/>
      <c r="E851" s="14"/>
      <c r="F851" s="14"/>
      <c r="G851" s="14"/>
      <c r="H851" s="14"/>
      <c r="I851" s="14"/>
      <c r="J851" s="18" t="s">
        <v>786</v>
      </c>
      <c r="K851" s="19">
        <f>SUM(J849:J850)</f>
        <v>12.06</v>
      </c>
      <c r="L851" s="17">
        <v>45.2</v>
      </c>
      <c r="M851" s="19">
        <f>ROUND(K851*L851,2)</f>
        <v>545.11</v>
      </c>
    </row>
    <row r="852" spans="1:13" ht="1" customHeight="1" x14ac:dyDescent="0.2">
      <c r="A852" s="20"/>
      <c r="B852" s="20"/>
      <c r="C852" s="20"/>
      <c r="D852" s="33"/>
      <c r="E852" s="20"/>
      <c r="F852" s="20"/>
      <c r="G852" s="20"/>
      <c r="H852" s="20"/>
      <c r="I852" s="20"/>
      <c r="J852" s="20"/>
      <c r="K852" s="20"/>
      <c r="L852" s="20"/>
      <c r="M852" s="20"/>
    </row>
    <row r="853" spans="1:13" x14ac:dyDescent="0.2">
      <c r="A853" s="13" t="s">
        <v>787</v>
      </c>
      <c r="B853" s="13" t="s">
        <v>21</v>
      </c>
      <c r="C853" s="13" t="s">
        <v>88</v>
      </c>
      <c r="D853" s="21" t="s">
        <v>788</v>
      </c>
      <c r="E853" s="14"/>
      <c r="F853" s="14"/>
      <c r="G853" s="14"/>
      <c r="H853" s="14"/>
      <c r="I853" s="14"/>
      <c r="J853" s="14"/>
      <c r="K853" s="15">
        <f>K857</f>
        <v>6.03</v>
      </c>
      <c r="L853" s="15">
        <f>L857</f>
        <v>23.42</v>
      </c>
      <c r="M853" s="15">
        <f>M857</f>
        <v>141.22</v>
      </c>
    </row>
    <row r="854" spans="1:13" x14ac:dyDescent="0.2">
      <c r="A854" s="14"/>
      <c r="B854" s="14"/>
      <c r="C854" s="14"/>
      <c r="D854" s="21" t="s">
        <v>789</v>
      </c>
      <c r="E854" s="14"/>
      <c r="F854" s="14"/>
      <c r="G854" s="14"/>
      <c r="H854" s="14"/>
      <c r="I854" s="14"/>
      <c r="J854" s="14"/>
      <c r="K854" s="14"/>
      <c r="L854" s="14"/>
      <c r="M854" s="14"/>
    </row>
    <row r="855" spans="1:13" x14ac:dyDescent="0.2">
      <c r="A855" s="14"/>
      <c r="B855" s="14"/>
      <c r="C855" s="14"/>
      <c r="D855" s="32"/>
      <c r="E855" s="13" t="s">
        <v>353</v>
      </c>
      <c r="F855" s="16">
        <v>1</v>
      </c>
      <c r="G855" s="17">
        <v>13.75</v>
      </c>
      <c r="H855" s="17">
        <v>0.4</v>
      </c>
      <c r="I855" s="17">
        <v>0.5</v>
      </c>
      <c r="J855" s="15">
        <f>OR(F855&lt;&gt;0,G855&lt;&gt;0,H855&lt;&gt;0,I855&lt;&gt;0)*(F855 + (F855 = 0))*(G855 + (G855 = 0))*(H855 + (H855 = 0))*(I855 + (I855 = 0))</f>
        <v>2.75</v>
      </c>
      <c r="K855" s="14"/>
      <c r="L855" s="14"/>
      <c r="M855" s="14"/>
    </row>
    <row r="856" spans="1:13" x14ac:dyDescent="0.2">
      <c r="A856" s="14"/>
      <c r="B856" s="14"/>
      <c r="C856" s="14"/>
      <c r="D856" s="32"/>
      <c r="E856" s="13" t="s">
        <v>785</v>
      </c>
      <c r="F856" s="16">
        <v>1</v>
      </c>
      <c r="G856" s="17">
        <v>16.399999999999999</v>
      </c>
      <c r="H856" s="17">
        <v>0.4</v>
      </c>
      <c r="I856" s="17">
        <v>0.5</v>
      </c>
      <c r="J856" s="15">
        <f>OR(F856&lt;&gt;0,G856&lt;&gt;0,H856&lt;&gt;0,I856&lt;&gt;0)*(F856 + (F856 = 0))*(G856 + (G856 = 0))*(H856 + (H856 = 0))*(I856 + (I856 = 0))</f>
        <v>3.28</v>
      </c>
      <c r="K856" s="14"/>
      <c r="L856" s="14"/>
      <c r="M856" s="14"/>
    </row>
    <row r="857" spans="1:13" x14ac:dyDescent="0.2">
      <c r="A857" s="14"/>
      <c r="B857" s="14"/>
      <c r="C857" s="14"/>
      <c r="D857" s="32"/>
      <c r="E857" s="14"/>
      <c r="F857" s="14"/>
      <c r="G857" s="14"/>
      <c r="H857" s="14"/>
      <c r="I857" s="14"/>
      <c r="J857" s="18" t="s">
        <v>790</v>
      </c>
      <c r="K857" s="19">
        <f>SUM(J855:J856)</f>
        <v>6.03</v>
      </c>
      <c r="L857" s="17">
        <v>23.42</v>
      </c>
      <c r="M857" s="19">
        <f>ROUND(K857*L857,2)</f>
        <v>141.22</v>
      </c>
    </row>
    <row r="858" spans="1:13" ht="1" customHeight="1" x14ac:dyDescent="0.2">
      <c r="A858" s="20"/>
      <c r="B858" s="20"/>
      <c r="C858" s="20"/>
      <c r="D858" s="33"/>
      <c r="E858" s="20"/>
      <c r="F858" s="20"/>
      <c r="G858" s="20"/>
      <c r="H858" s="20"/>
      <c r="I858" s="20"/>
      <c r="J858" s="20"/>
      <c r="K858" s="20"/>
      <c r="L858" s="20"/>
      <c r="M858" s="20"/>
    </row>
    <row r="859" spans="1:13" x14ac:dyDescent="0.2">
      <c r="A859" s="13" t="s">
        <v>791</v>
      </c>
      <c r="B859" s="13" t="s">
        <v>21</v>
      </c>
      <c r="C859" s="13" t="s">
        <v>88</v>
      </c>
      <c r="D859" s="21" t="s">
        <v>792</v>
      </c>
      <c r="E859" s="14"/>
      <c r="F859" s="14"/>
      <c r="G859" s="14"/>
      <c r="H859" s="14"/>
      <c r="I859" s="14"/>
      <c r="J859" s="14"/>
      <c r="K859" s="15">
        <f>K863</f>
        <v>6.03</v>
      </c>
      <c r="L859" s="15">
        <f>L863</f>
        <v>15.62</v>
      </c>
      <c r="M859" s="15">
        <f>M863</f>
        <v>94.19</v>
      </c>
    </row>
    <row r="860" spans="1:13" ht="108" x14ac:dyDescent="0.2">
      <c r="A860" s="14"/>
      <c r="B860" s="14"/>
      <c r="C860" s="14"/>
      <c r="D860" s="21" t="s">
        <v>793</v>
      </c>
      <c r="E860" s="14"/>
      <c r="F860" s="14"/>
      <c r="G860" s="14"/>
      <c r="H860" s="14"/>
      <c r="I860" s="14"/>
      <c r="J860" s="14"/>
      <c r="K860" s="14"/>
      <c r="L860" s="14"/>
      <c r="M860" s="14"/>
    </row>
    <row r="861" spans="1:13" x14ac:dyDescent="0.2">
      <c r="A861" s="14"/>
      <c r="B861" s="14"/>
      <c r="C861" s="14"/>
      <c r="D861" s="32"/>
      <c r="E861" s="13" t="s">
        <v>353</v>
      </c>
      <c r="F861" s="16">
        <v>1</v>
      </c>
      <c r="G861" s="17">
        <v>13.75</v>
      </c>
      <c r="H861" s="17">
        <v>0.4</v>
      </c>
      <c r="I861" s="17">
        <v>0.5</v>
      </c>
      <c r="J861" s="15">
        <f>OR(F861&lt;&gt;0,G861&lt;&gt;0,H861&lt;&gt;0,I861&lt;&gt;0)*(F861 + (F861 = 0))*(G861 + (G861 = 0))*(H861 + (H861 = 0))*(I861 + (I861 = 0))</f>
        <v>2.75</v>
      </c>
      <c r="K861" s="14"/>
      <c r="L861" s="14"/>
      <c r="M861" s="14"/>
    </row>
    <row r="862" spans="1:13" x14ac:dyDescent="0.2">
      <c r="A862" s="14"/>
      <c r="B862" s="14"/>
      <c r="C862" s="14"/>
      <c r="D862" s="32"/>
      <c r="E862" s="13" t="s">
        <v>785</v>
      </c>
      <c r="F862" s="16">
        <v>1</v>
      </c>
      <c r="G862" s="17">
        <v>16.399999999999999</v>
      </c>
      <c r="H862" s="17">
        <v>0.4</v>
      </c>
      <c r="I862" s="17">
        <v>0.5</v>
      </c>
      <c r="J862" s="15">
        <f>OR(F862&lt;&gt;0,G862&lt;&gt;0,H862&lt;&gt;0,I862&lt;&gt;0)*(F862 + (F862 = 0))*(G862 + (G862 = 0))*(H862 + (H862 = 0))*(I862 + (I862 = 0))</f>
        <v>3.28</v>
      </c>
      <c r="K862" s="14"/>
      <c r="L862" s="14"/>
      <c r="M862" s="14"/>
    </row>
    <row r="863" spans="1:13" x14ac:dyDescent="0.2">
      <c r="A863" s="14"/>
      <c r="B863" s="14"/>
      <c r="C863" s="14"/>
      <c r="D863" s="32"/>
      <c r="E863" s="14"/>
      <c r="F863" s="14"/>
      <c r="G863" s="14"/>
      <c r="H863" s="14"/>
      <c r="I863" s="14"/>
      <c r="J863" s="18" t="s">
        <v>794</v>
      </c>
      <c r="K863" s="19">
        <f>SUM(J861:J862)</f>
        <v>6.03</v>
      </c>
      <c r="L863" s="17">
        <v>15.62</v>
      </c>
      <c r="M863" s="19">
        <f>ROUND(K863*L863,2)</f>
        <v>94.19</v>
      </c>
    </row>
    <row r="864" spans="1:13" ht="1" customHeight="1" x14ac:dyDescent="0.2">
      <c r="A864" s="20"/>
      <c r="B864" s="20"/>
      <c r="C864" s="20"/>
      <c r="D864" s="33"/>
      <c r="E864" s="20"/>
      <c r="F864" s="20"/>
      <c r="G864" s="20"/>
      <c r="H864" s="20"/>
      <c r="I864" s="20"/>
      <c r="J864" s="20"/>
      <c r="K864" s="20"/>
      <c r="L864" s="20"/>
      <c r="M864" s="20"/>
    </row>
    <row r="865" spans="1:13" x14ac:dyDescent="0.2">
      <c r="A865" s="14"/>
      <c r="B865" s="14"/>
      <c r="C865" s="14"/>
      <c r="D865" s="32"/>
      <c r="E865" s="14"/>
      <c r="F865" s="14"/>
      <c r="G865" s="14"/>
      <c r="H865" s="14"/>
      <c r="I865" s="14"/>
      <c r="J865" s="18" t="s">
        <v>795</v>
      </c>
      <c r="K865" s="17">
        <v>1</v>
      </c>
      <c r="L865" s="19">
        <f>M847+M853+M859</f>
        <v>780.52</v>
      </c>
      <c r="M865" s="19">
        <f>ROUND(K865*L865,2)</f>
        <v>780.52</v>
      </c>
    </row>
    <row r="866" spans="1:13" ht="1" customHeight="1" x14ac:dyDescent="0.2">
      <c r="A866" s="20"/>
      <c r="B866" s="20"/>
      <c r="C866" s="20"/>
      <c r="D866" s="33"/>
      <c r="E866" s="20"/>
      <c r="F866" s="20"/>
      <c r="G866" s="20"/>
      <c r="H866" s="20"/>
      <c r="I866" s="20"/>
      <c r="J866" s="20"/>
      <c r="K866" s="20"/>
      <c r="L866" s="20"/>
      <c r="M866" s="20"/>
    </row>
    <row r="867" spans="1:13" x14ac:dyDescent="0.2">
      <c r="A867" s="9" t="s">
        <v>796</v>
      </c>
      <c r="B867" s="9" t="s">
        <v>15</v>
      </c>
      <c r="C867" s="9" t="s">
        <v>16</v>
      </c>
      <c r="D867" s="31" t="s">
        <v>392</v>
      </c>
      <c r="E867" s="10"/>
      <c r="F867" s="10"/>
      <c r="G867" s="10"/>
      <c r="H867" s="10"/>
      <c r="I867" s="10"/>
      <c r="J867" s="10"/>
      <c r="K867" s="11">
        <f>K931</f>
        <v>1</v>
      </c>
      <c r="L867" s="11">
        <f>L931</f>
        <v>4147.43</v>
      </c>
      <c r="M867" s="11">
        <f>M931</f>
        <v>4147.43</v>
      </c>
    </row>
    <row r="868" spans="1:13" x14ac:dyDescent="0.2">
      <c r="A868" s="12" t="s">
        <v>797</v>
      </c>
      <c r="B868" s="13" t="s">
        <v>21</v>
      </c>
      <c r="C868" s="13" t="s">
        <v>56</v>
      </c>
      <c r="D868" s="21" t="s">
        <v>798</v>
      </c>
      <c r="E868" s="14"/>
      <c r="F868" s="14"/>
      <c r="G868" s="14"/>
      <c r="H868" s="14"/>
      <c r="I868" s="14"/>
      <c r="J868" s="14"/>
      <c r="K868" s="15">
        <f>K872</f>
        <v>3</v>
      </c>
      <c r="L868" s="15">
        <f>L872</f>
        <v>205.57</v>
      </c>
      <c r="M868" s="15">
        <f>M872</f>
        <v>616.71</v>
      </c>
    </row>
    <row r="869" spans="1:13" ht="36" x14ac:dyDescent="0.2">
      <c r="A869" s="14"/>
      <c r="B869" s="14"/>
      <c r="C869" s="14"/>
      <c r="D869" s="21" t="s">
        <v>799</v>
      </c>
      <c r="E869" s="14"/>
      <c r="F869" s="14"/>
      <c r="G869" s="14"/>
      <c r="H869" s="14"/>
      <c r="I869" s="14"/>
      <c r="J869" s="14"/>
      <c r="K869" s="14"/>
      <c r="L869" s="14"/>
      <c r="M869" s="14"/>
    </row>
    <row r="870" spans="1:13" x14ac:dyDescent="0.2">
      <c r="A870" s="14"/>
      <c r="B870" s="14"/>
      <c r="C870" s="14"/>
      <c r="D870" s="32"/>
      <c r="E870" s="13" t="s">
        <v>212</v>
      </c>
      <c r="F870" s="16">
        <v>1</v>
      </c>
      <c r="G870" s="17">
        <v>0</v>
      </c>
      <c r="H870" s="17">
        <v>0</v>
      </c>
      <c r="I870" s="17">
        <v>0</v>
      </c>
      <c r="J870" s="15">
        <f>OR(F870&lt;&gt;0,G870&lt;&gt;0,H870&lt;&gt;0,I870&lt;&gt;0)*(F870 + (F870 = 0))*(G870 + (G870 = 0))*(H870 + (H870 = 0))*(I870 + (I870 = 0))</f>
        <v>1</v>
      </c>
      <c r="K870" s="14"/>
      <c r="L870" s="14"/>
      <c r="M870" s="14"/>
    </row>
    <row r="871" spans="1:13" x14ac:dyDescent="0.2">
      <c r="A871" s="14"/>
      <c r="B871" s="14"/>
      <c r="C871" s="14"/>
      <c r="D871" s="32"/>
      <c r="E871" s="13" t="s">
        <v>212</v>
      </c>
      <c r="F871" s="16">
        <v>2</v>
      </c>
      <c r="G871" s="17">
        <v>0</v>
      </c>
      <c r="H871" s="17">
        <v>0</v>
      </c>
      <c r="I871" s="17">
        <v>0</v>
      </c>
      <c r="J871" s="15">
        <f>OR(F871&lt;&gt;0,G871&lt;&gt;0,H871&lt;&gt;0,I871&lt;&gt;0)*(F871 + (F871 = 0))*(G871 + (G871 = 0))*(H871 + (H871 = 0))*(I871 + (I871 = 0))</f>
        <v>2</v>
      </c>
      <c r="K871" s="14"/>
      <c r="L871" s="14"/>
      <c r="M871" s="14"/>
    </row>
    <row r="872" spans="1:13" x14ac:dyDescent="0.2">
      <c r="A872" s="14"/>
      <c r="B872" s="14"/>
      <c r="C872" s="14"/>
      <c r="D872" s="32"/>
      <c r="E872" s="14"/>
      <c r="F872" s="14"/>
      <c r="G872" s="14"/>
      <c r="H872" s="14"/>
      <c r="I872" s="14"/>
      <c r="J872" s="18" t="s">
        <v>800</v>
      </c>
      <c r="K872" s="19">
        <f>SUM(J870:J871)</f>
        <v>3</v>
      </c>
      <c r="L872" s="17">
        <v>205.57</v>
      </c>
      <c r="M872" s="19">
        <f>ROUND(K872*L872,2)</f>
        <v>616.71</v>
      </c>
    </row>
    <row r="873" spans="1:13" ht="1" customHeight="1" x14ac:dyDescent="0.2">
      <c r="A873" s="20"/>
      <c r="B873" s="20"/>
      <c r="C873" s="20"/>
      <c r="D873" s="33"/>
      <c r="E873" s="20"/>
      <c r="F873" s="20"/>
      <c r="G873" s="20"/>
      <c r="H873" s="20"/>
      <c r="I873" s="20"/>
      <c r="J873" s="20"/>
      <c r="K873" s="20"/>
      <c r="L873" s="20"/>
      <c r="M873" s="20"/>
    </row>
    <row r="874" spans="1:13" x14ac:dyDescent="0.2">
      <c r="A874" s="13" t="s">
        <v>801</v>
      </c>
      <c r="B874" s="13" t="s">
        <v>21</v>
      </c>
      <c r="C874" s="13" t="s">
        <v>3</v>
      </c>
      <c r="D874" s="21" t="s">
        <v>802</v>
      </c>
      <c r="E874" s="14"/>
      <c r="F874" s="14"/>
      <c r="G874" s="14"/>
      <c r="H874" s="14"/>
      <c r="I874" s="14"/>
      <c r="J874" s="14"/>
      <c r="K874" s="15">
        <f>K878</f>
        <v>3</v>
      </c>
      <c r="L874" s="15">
        <f>L878</f>
        <v>202.03</v>
      </c>
      <c r="M874" s="15">
        <f>M878</f>
        <v>606.09</v>
      </c>
    </row>
    <row r="875" spans="1:13" ht="48" x14ac:dyDescent="0.2">
      <c r="A875" s="14"/>
      <c r="B875" s="14"/>
      <c r="C875" s="14"/>
      <c r="D875" s="21" t="s">
        <v>803</v>
      </c>
      <c r="E875" s="14"/>
      <c r="F875" s="14"/>
      <c r="G875" s="14"/>
      <c r="H875" s="14"/>
      <c r="I875" s="14"/>
      <c r="J875" s="14"/>
      <c r="K875" s="14"/>
      <c r="L875" s="14"/>
      <c r="M875" s="14"/>
    </row>
    <row r="876" spans="1:13" x14ac:dyDescent="0.2">
      <c r="A876" s="14"/>
      <c r="B876" s="14"/>
      <c r="C876" s="14"/>
      <c r="D876" s="32"/>
      <c r="E876" s="13" t="s">
        <v>741</v>
      </c>
      <c r="F876" s="16">
        <v>1</v>
      </c>
      <c r="G876" s="17">
        <v>0</v>
      </c>
      <c r="H876" s="17">
        <v>0</v>
      </c>
      <c r="I876" s="17">
        <v>0</v>
      </c>
      <c r="J876" s="15">
        <f>OR(F876&lt;&gt;0,G876&lt;&gt;0,H876&lt;&gt;0,I876&lt;&gt;0)*(F876 + (F876 = 0))*(G876 + (G876 = 0))*(H876 + (H876 = 0))*(I876 + (I876 = 0))</f>
        <v>1</v>
      </c>
      <c r="K876" s="14"/>
      <c r="L876" s="14"/>
      <c r="M876" s="14"/>
    </row>
    <row r="877" spans="1:13" x14ac:dyDescent="0.2">
      <c r="A877" s="14"/>
      <c r="B877" s="14"/>
      <c r="C877" s="14"/>
      <c r="D877" s="32"/>
      <c r="E877" s="13" t="s">
        <v>742</v>
      </c>
      <c r="F877" s="16">
        <v>2</v>
      </c>
      <c r="G877" s="17">
        <v>0</v>
      </c>
      <c r="H877" s="17">
        <v>0</v>
      </c>
      <c r="I877" s="17">
        <v>0</v>
      </c>
      <c r="J877" s="15">
        <f>OR(F877&lt;&gt;0,G877&lt;&gt;0,H877&lt;&gt;0,I877&lt;&gt;0)*(F877 + (F877 = 0))*(G877 + (G877 = 0))*(H877 + (H877 = 0))*(I877 + (I877 = 0))</f>
        <v>2</v>
      </c>
      <c r="K877" s="14"/>
      <c r="L877" s="14"/>
      <c r="M877" s="14"/>
    </row>
    <row r="878" spans="1:13" x14ac:dyDescent="0.2">
      <c r="A878" s="14"/>
      <c r="B878" s="14"/>
      <c r="C878" s="14"/>
      <c r="D878" s="32"/>
      <c r="E878" s="14"/>
      <c r="F878" s="14"/>
      <c r="G878" s="14"/>
      <c r="H878" s="14"/>
      <c r="I878" s="14"/>
      <c r="J878" s="18" t="s">
        <v>804</v>
      </c>
      <c r="K878" s="19">
        <f>SUM(J876:J877)</f>
        <v>3</v>
      </c>
      <c r="L878" s="17">
        <v>202.03</v>
      </c>
      <c r="M878" s="19">
        <f>ROUND(K878*L878,2)</f>
        <v>606.09</v>
      </c>
    </row>
    <row r="879" spans="1:13" ht="1" customHeight="1" x14ac:dyDescent="0.2">
      <c r="A879" s="20"/>
      <c r="B879" s="20"/>
      <c r="C879" s="20"/>
      <c r="D879" s="33"/>
      <c r="E879" s="20"/>
      <c r="F879" s="20"/>
      <c r="G879" s="20"/>
      <c r="H879" s="20"/>
      <c r="I879" s="20"/>
      <c r="J879" s="20"/>
      <c r="K879" s="20"/>
      <c r="L879" s="20"/>
      <c r="M879" s="20"/>
    </row>
    <row r="880" spans="1:13" x14ac:dyDescent="0.2">
      <c r="A880" s="13" t="s">
        <v>805</v>
      </c>
      <c r="B880" s="13" t="s">
        <v>21</v>
      </c>
      <c r="C880" s="13" t="s">
        <v>3</v>
      </c>
      <c r="D880" s="21" t="s">
        <v>806</v>
      </c>
      <c r="E880" s="14"/>
      <c r="F880" s="14"/>
      <c r="G880" s="14"/>
      <c r="H880" s="14"/>
      <c r="I880" s="14"/>
      <c r="J880" s="14"/>
      <c r="K880" s="15">
        <f>K884</f>
        <v>3</v>
      </c>
      <c r="L880" s="15">
        <f>L884</f>
        <v>165.31</v>
      </c>
      <c r="M880" s="15">
        <f>M884</f>
        <v>495.93</v>
      </c>
    </row>
    <row r="881" spans="1:13" ht="72" x14ac:dyDescent="0.2">
      <c r="A881" s="14"/>
      <c r="B881" s="14"/>
      <c r="C881" s="14"/>
      <c r="D881" s="21" t="s">
        <v>807</v>
      </c>
      <c r="E881" s="14"/>
      <c r="F881" s="14"/>
      <c r="G881" s="14"/>
      <c r="H881" s="14"/>
      <c r="I881" s="14"/>
      <c r="J881" s="14"/>
      <c r="K881" s="14"/>
      <c r="L881" s="14"/>
      <c r="M881" s="14"/>
    </row>
    <row r="882" spans="1:13" x14ac:dyDescent="0.2">
      <c r="A882" s="14"/>
      <c r="B882" s="14"/>
      <c r="C882" s="14"/>
      <c r="D882" s="32"/>
      <c r="E882" s="13" t="s">
        <v>808</v>
      </c>
      <c r="F882" s="16">
        <v>1</v>
      </c>
      <c r="G882" s="17">
        <v>0</v>
      </c>
      <c r="H882" s="17">
        <v>0</v>
      </c>
      <c r="I882" s="17">
        <v>0</v>
      </c>
      <c r="J882" s="15">
        <f>OR(F882&lt;&gt;0,G882&lt;&gt;0,H882&lt;&gt;0,I882&lt;&gt;0)*(F882 + (F882 = 0))*(G882 + (G882 = 0))*(H882 + (H882 = 0))*(I882 + (I882 = 0))</f>
        <v>1</v>
      </c>
      <c r="K882" s="14"/>
      <c r="L882" s="14"/>
      <c r="M882" s="14"/>
    </row>
    <row r="883" spans="1:13" x14ac:dyDescent="0.2">
      <c r="A883" s="14"/>
      <c r="B883" s="14"/>
      <c r="C883" s="14"/>
      <c r="D883" s="32"/>
      <c r="E883" s="13" t="s">
        <v>808</v>
      </c>
      <c r="F883" s="16">
        <v>2</v>
      </c>
      <c r="G883" s="17">
        <v>0</v>
      </c>
      <c r="H883" s="17">
        <v>0</v>
      </c>
      <c r="I883" s="17">
        <v>0</v>
      </c>
      <c r="J883" s="15">
        <f>OR(F883&lt;&gt;0,G883&lt;&gt;0,H883&lt;&gt;0,I883&lt;&gt;0)*(F883 + (F883 = 0))*(G883 + (G883 = 0))*(H883 + (H883 = 0))*(I883 + (I883 = 0))</f>
        <v>2</v>
      </c>
      <c r="K883" s="14"/>
      <c r="L883" s="14"/>
      <c r="M883" s="14"/>
    </row>
    <row r="884" spans="1:13" x14ac:dyDescent="0.2">
      <c r="A884" s="14"/>
      <c r="B884" s="14"/>
      <c r="C884" s="14"/>
      <c r="D884" s="32"/>
      <c r="E884" s="14"/>
      <c r="F884" s="14"/>
      <c r="G884" s="14"/>
      <c r="H884" s="14"/>
      <c r="I884" s="14"/>
      <c r="J884" s="18" t="s">
        <v>809</v>
      </c>
      <c r="K884" s="19">
        <f>SUM(J882:J883)</f>
        <v>3</v>
      </c>
      <c r="L884" s="17">
        <v>165.31</v>
      </c>
      <c r="M884" s="19">
        <f>ROUND(K884*L884,2)</f>
        <v>495.93</v>
      </c>
    </row>
    <row r="885" spans="1:13" ht="1" customHeight="1" x14ac:dyDescent="0.2">
      <c r="A885" s="20"/>
      <c r="B885" s="20"/>
      <c r="C885" s="20"/>
      <c r="D885" s="33"/>
      <c r="E885" s="20"/>
      <c r="F885" s="20"/>
      <c r="G885" s="20"/>
      <c r="H885" s="20"/>
      <c r="I885" s="20"/>
      <c r="J885" s="20"/>
      <c r="K885" s="20"/>
      <c r="L885" s="20"/>
      <c r="M885" s="20"/>
    </row>
    <row r="886" spans="1:13" x14ac:dyDescent="0.2">
      <c r="A886" s="13" t="s">
        <v>810</v>
      </c>
      <c r="B886" s="13" t="s">
        <v>21</v>
      </c>
      <c r="C886" s="13" t="s">
        <v>3</v>
      </c>
      <c r="D886" s="21" t="s">
        <v>811</v>
      </c>
      <c r="E886" s="14"/>
      <c r="F886" s="14"/>
      <c r="G886" s="14"/>
      <c r="H886" s="14"/>
      <c r="I886" s="14"/>
      <c r="J886" s="14"/>
      <c r="K886" s="15">
        <f>K890</f>
        <v>3</v>
      </c>
      <c r="L886" s="15">
        <f>L890</f>
        <v>348.43</v>
      </c>
      <c r="M886" s="15">
        <f>M890</f>
        <v>1045.29</v>
      </c>
    </row>
    <row r="887" spans="1:13" ht="84" x14ac:dyDescent="0.2">
      <c r="A887" s="14"/>
      <c r="B887" s="14"/>
      <c r="C887" s="14"/>
      <c r="D887" s="21" t="s">
        <v>812</v>
      </c>
      <c r="E887" s="14"/>
      <c r="F887" s="14"/>
      <c r="G887" s="14"/>
      <c r="H887" s="14"/>
      <c r="I887" s="14"/>
      <c r="J887" s="14"/>
      <c r="K887" s="14"/>
      <c r="L887" s="14"/>
      <c r="M887" s="14"/>
    </row>
    <row r="888" spans="1:13" x14ac:dyDescent="0.2">
      <c r="A888" s="14"/>
      <c r="B888" s="14"/>
      <c r="C888" s="14"/>
      <c r="D888" s="32"/>
      <c r="E888" s="13" t="s">
        <v>808</v>
      </c>
      <c r="F888" s="16">
        <v>1</v>
      </c>
      <c r="G888" s="17">
        <v>0</v>
      </c>
      <c r="H888" s="17">
        <v>0</v>
      </c>
      <c r="I888" s="17">
        <v>0</v>
      </c>
      <c r="J888" s="15">
        <f>OR(F888&lt;&gt;0,G888&lt;&gt;0,H888&lt;&gt;0,I888&lt;&gt;0)*(F888 + (F888 = 0))*(G888 + (G888 = 0))*(H888 + (H888 = 0))*(I888 + (I888 = 0))</f>
        <v>1</v>
      </c>
      <c r="K888" s="14"/>
      <c r="L888" s="14"/>
      <c r="M888" s="14"/>
    </row>
    <row r="889" spans="1:13" x14ac:dyDescent="0.2">
      <c r="A889" s="14"/>
      <c r="B889" s="14"/>
      <c r="C889" s="14"/>
      <c r="D889" s="32"/>
      <c r="E889" s="13" t="s">
        <v>808</v>
      </c>
      <c r="F889" s="16">
        <v>2</v>
      </c>
      <c r="G889" s="17">
        <v>0</v>
      </c>
      <c r="H889" s="17">
        <v>0</v>
      </c>
      <c r="I889" s="17">
        <v>0</v>
      </c>
      <c r="J889" s="15">
        <f>OR(F889&lt;&gt;0,G889&lt;&gt;0,H889&lt;&gt;0,I889&lt;&gt;0)*(F889 + (F889 = 0))*(G889 + (G889 = 0))*(H889 + (H889 = 0))*(I889 + (I889 = 0))</f>
        <v>2</v>
      </c>
      <c r="K889" s="14"/>
      <c r="L889" s="14"/>
      <c r="M889" s="14"/>
    </row>
    <row r="890" spans="1:13" x14ac:dyDescent="0.2">
      <c r="A890" s="14"/>
      <c r="B890" s="14"/>
      <c r="C890" s="14"/>
      <c r="D890" s="32"/>
      <c r="E890" s="14"/>
      <c r="F890" s="14"/>
      <c r="G890" s="14"/>
      <c r="H890" s="14"/>
      <c r="I890" s="14"/>
      <c r="J890" s="18" t="s">
        <v>813</v>
      </c>
      <c r="K890" s="19">
        <f>SUM(J888:J889)</f>
        <v>3</v>
      </c>
      <c r="L890" s="17">
        <v>348.43</v>
      </c>
      <c r="M890" s="19">
        <f>ROUND(K890*L890,2)</f>
        <v>1045.29</v>
      </c>
    </row>
    <row r="891" spans="1:13" ht="1" customHeight="1" x14ac:dyDescent="0.2">
      <c r="A891" s="20"/>
      <c r="B891" s="20"/>
      <c r="C891" s="20"/>
      <c r="D891" s="33"/>
      <c r="E891" s="20"/>
      <c r="F891" s="20"/>
      <c r="G891" s="20"/>
      <c r="H891" s="20"/>
      <c r="I891" s="20"/>
      <c r="J891" s="20"/>
      <c r="K891" s="20"/>
      <c r="L891" s="20"/>
      <c r="M891" s="20"/>
    </row>
    <row r="892" spans="1:13" x14ac:dyDescent="0.2">
      <c r="A892" s="13" t="s">
        <v>814</v>
      </c>
      <c r="B892" s="13" t="s">
        <v>21</v>
      </c>
      <c r="C892" s="13" t="s">
        <v>3</v>
      </c>
      <c r="D892" s="21" t="s">
        <v>815</v>
      </c>
      <c r="E892" s="14"/>
      <c r="F892" s="14"/>
      <c r="G892" s="14"/>
      <c r="H892" s="14"/>
      <c r="I892" s="14"/>
      <c r="J892" s="14"/>
      <c r="K892" s="15">
        <f>K895</f>
        <v>1</v>
      </c>
      <c r="L892" s="15">
        <f>L895</f>
        <v>379.91</v>
      </c>
      <c r="M892" s="15">
        <f>M895</f>
        <v>379.91</v>
      </c>
    </row>
    <row r="893" spans="1:13" ht="60" x14ac:dyDescent="0.2">
      <c r="A893" s="14"/>
      <c r="B893" s="14"/>
      <c r="C893" s="14"/>
      <c r="D893" s="21" t="s">
        <v>816</v>
      </c>
      <c r="E893" s="14"/>
      <c r="F893" s="14"/>
      <c r="G893" s="14"/>
      <c r="H893" s="14"/>
      <c r="I893" s="14"/>
      <c r="J893" s="14"/>
      <c r="K893" s="14"/>
      <c r="L893" s="14"/>
      <c r="M893" s="14"/>
    </row>
    <row r="894" spans="1:13" x14ac:dyDescent="0.2">
      <c r="A894" s="14"/>
      <c r="B894" s="14"/>
      <c r="C894" s="14"/>
      <c r="D894" s="32"/>
      <c r="E894" s="13" t="s">
        <v>808</v>
      </c>
      <c r="F894" s="16">
        <v>1</v>
      </c>
      <c r="G894" s="17">
        <v>0</v>
      </c>
      <c r="H894" s="17">
        <v>0</v>
      </c>
      <c r="I894" s="17">
        <v>0</v>
      </c>
      <c r="J894" s="15">
        <f>OR(F894&lt;&gt;0,G894&lt;&gt;0,H894&lt;&gt;0,I894&lt;&gt;0)*(F894 + (F894 = 0))*(G894 + (G894 = 0))*(H894 + (H894 = 0))*(I894 + (I894 = 0))</f>
        <v>1</v>
      </c>
      <c r="K894" s="14"/>
      <c r="L894" s="14"/>
      <c r="M894" s="14"/>
    </row>
    <row r="895" spans="1:13" x14ac:dyDescent="0.2">
      <c r="A895" s="14"/>
      <c r="B895" s="14"/>
      <c r="C895" s="14"/>
      <c r="D895" s="32"/>
      <c r="E895" s="14"/>
      <c r="F895" s="14"/>
      <c r="G895" s="14"/>
      <c r="H895" s="14"/>
      <c r="I895" s="14"/>
      <c r="J895" s="18" t="s">
        <v>817</v>
      </c>
      <c r="K895" s="19">
        <f>J894</f>
        <v>1</v>
      </c>
      <c r="L895" s="17">
        <v>379.91</v>
      </c>
      <c r="M895" s="19">
        <f>ROUND(K895*L895,2)</f>
        <v>379.91</v>
      </c>
    </row>
    <row r="896" spans="1:13" ht="1" customHeight="1" x14ac:dyDescent="0.2">
      <c r="A896" s="20"/>
      <c r="B896" s="20"/>
      <c r="C896" s="20"/>
      <c r="D896" s="33"/>
      <c r="E896" s="20"/>
      <c r="F896" s="20"/>
      <c r="G896" s="20"/>
      <c r="H896" s="20"/>
      <c r="I896" s="20"/>
      <c r="J896" s="20"/>
      <c r="K896" s="20"/>
      <c r="L896" s="20"/>
      <c r="M896" s="20"/>
    </row>
    <row r="897" spans="1:13" x14ac:dyDescent="0.2">
      <c r="A897" s="13" t="s">
        <v>818</v>
      </c>
      <c r="B897" s="13" t="s">
        <v>21</v>
      </c>
      <c r="C897" s="13" t="s">
        <v>3</v>
      </c>
      <c r="D897" s="21" t="s">
        <v>819</v>
      </c>
      <c r="E897" s="14"/>
      <c r="F897" s="14"/>
      <c r="G897" s="14"/>
      <c r="H897" s="14"/>
      <c r="I897" s="14"/>
      <c r="J897" s="14"/>
      <c r="K897" s="15">
        <f>K901</f>
        <v>3</v>
      </c>
      <c r="L897" s="15">
        <f>L901</f>
        <v>34.04</v>
      </c>
      <c r="M897" s="15">
        <f>M901</f>
        <v>102.12</v>
      </c>
    </row>
    <row r="898" spans="1:13" ht="48" x14ac:dyDescent="0.2">
      <c r="A898" s="14"/>
      <c r="B898" s="14"/>
      <c r="C898" s="14"/>
      <c r="D898" s="21" t="s">
        <v>820</v>
      </c>
      <c r="E898" s="14"/>
      <c r="F898" s="14"/>
      <c r="G898" s="14"/>
      <c r="H898" s="14"/>
      <c r="I898" s="14"/>
      <c r="J898" s="14"/>
      <c r="K898" s="14"/>
      <c r="L898" s="14"/>
      <c r="M898" s="14"/>
    </row>
    <row r="899" spans="1:13" x14ac:dyDescent="0.2">
      <c r="A899" s="14"/>
      <c r="B899" s="14"/>
      <c r="C899" s="14"/>
      <c r="D899" s="32"/>
      <c r="E899" s="13" t="s">
        <v>808</v>
      </c>
      <c r="F899" s="16">
        <v>1</v>
      </c>
      <c r="G899" s="17">
        <v>0</v>
      </c>
      <c r="H899" s="17">
        <v>0</v>
      </c>
      <c r="I899" s="17">
        <v>0</v>
      </c>
      <c r="J899" s="15">
        <f>OR(F899&lt;&gt;0,G899&lt;&gt;0,H899&lt;&gt;0,I899&lt;&gt;0)*(F899 + (F899 = 0))*(G899 + (G899 = 0))*(H899 + (H899 = 0))*(I899 + (I899 = 0))</f>
        <v>1</v>
      </c>
      <c r="K899" s="14"/>
      <c r="L899" s="14"/>
      <c r="M899" s="14"/>
    </row>
    <row r="900" spans="1:13" x14ac:dyDescent="0.2">
      <c r="A900" s="14"/>
      <c r="B900" s="14"/>
      <c r="C900" s="14"/>
      <c r="D900" s="32"/>
      <c r="E900" s="13" t="s">
        <v>808</v>
      </c>
      <c r="F900" s="16">
        <v>2</v>
      </c>
      <c r="G900" s="17">
        <v>0</v>
      </c>
      <c r="H900" s="17">
        <v>0</v>
      </c>
      <c r="I900" s="17">
        <v>0</v>
      </c>
      <c r="J900" s="15">
        <f>OR(F900&lt;&gt;0,G900&lt;&gt;0,H900&lt;&gt;0,I900&lt;&gt;0)*(F900 + (F900 = 0))*(G900 + (G900 = 0))*(H900 + (H900 = 0))*(I900 + (I900 = 0))</f>
        <v>2</v>
      </c>
      <c r="K900" s="14"/>
      <c r="L900" s="14"/>
      <c r="M900" s="14"/>
    </row>
    <row r="901" spans="1:13" x14ac:dyDescent="0.2">
      <c r="A901" s="14"/>
      <c r="B901" s="14"/>
      <c r="C901" s="14"/>
      <c r="D901" s="32"/>
      <c r="E901" s="14"/>
      <c r="F901" s="14"/>
      <c r="G901" s="14"/>
      <c r="H901" s="14"/>
      <c r="I901" s="14"/>
      <c r="J901" s="18" t="s">
        <v>821</v>
      </c>
      <c r="K901" s="19">
        <f>SUM(J899:J900)</f>
        <v>3</v>
      </c>
      <c r="L901" s="17">
        <v>34.04</v>
      </c>
      <c r="M901" s="19">
        <f>ROUND(K901*L901,2)</f>
        <v>102.12</v>
      </c>
    </row>
    <row r="902" spans="1:13" ht="1" customHeight="1" x14ac:dyDescent="0.2">
      <c r="A902" s="20"/>
      <c r="B902" s="20"/>
      <c r="C902" s="20"/>
      <c r="D902" s="33"/>
      <c r="E902" s="20"/>
      <c r="F902" s="20"/>
      <c r="G902" s="20"/>
      <c r="H902" s="20"/>
      <c r="I902" s="20"/>
      <c r="J902" s="20"/>
      <c r="K902" s="20"/>
      <c r="L902" s="20"/>
      <c r="M902" s="20"/>
    </row>
    <row r="903" spans="1:13" x14ac:dyDescent="0.2">
      <c r="A903" s="13" t="s">
        <v>822</v>
      </c>
      <c r="B903" s="13" t="s">
        <v>21</v>
      </c>
      <c r="C903" s="13" t="s">
        <v>3</v>
      </c>
      <c r="D903" s="21" t="s">
        <v>823</v>
      </c>
      <c r="E903" s="14"/>
      <c r="F903" s="14"/>
      <c r="G903" s="14"/>
      <c r="H903" s="14"/>
      <c r="I903" s="14"/>
      <c r="J903" s="14"/>
      <c r="K903" s="15">
        <f>K907</f>
        <v>3</v>
      </c>
      <c r="L903" s="15">
        <f>L907</f>
        <v>24.52</v>
      </c>
      <c r="M903" s="15">
        <f>M907</f>
        <v>73.56</v>
      </c>
    </row>
    <row r="904" spans="1:13" ht="48" x14ac:dyDescent="0.2">
      <c r="A904" s="14"/>
      <c r="B904" s="14"/>
      <c r="C904" s="14"/>
      <c r="D904" s="21" t="s">
        <v>824</v>
      </c>
      <c r="E904" s="14"/>
      <c r="F904" s="14"/>
      <c r="G904" s="14"/>
      <c r="H904" s="14"/>
      <c r="I904" s="14"/>
      <c r="J904" s="14"/>
      <c r="K904" s="14"/>
      <c r="L904" s="14"/>
      <c r="M904" s="14"/>
    </row>
    <row r="905" spans="1:13" x14ac:dyDescent="0.2">
      <c r="A905" s="14"/>
      <c r="B905" s="14"/>
      <c r="C905" s="14"/>
      <c r="D905" s="32"/>
      <c r="E905" s="13" t="s">
        <v>808</v>
      </c>
      <c r="F905" s="16">
        <v>1</v>
      </c>
      <c r="G905" s="17">
        <v>0</v>
      </c>
      <c r="H905" s="17">
        <v>0</v>
      </c>
      <c r="I905" s="17">
        <v>0</v>
      </c>
      <c r="J905" s="15">
        <f>OR(F905&lt;&gt;0,G905&lt;&gt;0,H905&lt;&gt;0,I905&lt;&gt;0)*(F905 + (F905 = 0))*(G905 + (G905 = 0))*(H905 + (H905 = 0))*(I905 + (I905 = 0))</f>
        <v>1</v>
      </c>
      <c r="K905" s="14"/>
      <c r="L905" s="14"/>
      <c r="M905" s="14"/>
    </row>
    <row r="906" spans="1:13" x14ac:dyDescent="0.2">
      <c r="A906" s="14"/>
      <c r="B906" s="14"/>
      <c r="C906" s="14"/>
      <c r="D906" s="32"/>
      <c r="E906" s="13" t="s">
        <v>808</v>
      </c>
      <c r="F906" s="16">
        <v>2</v>
      </c>
      <c r="G906" s="17">
        <v>0</v>
      </c>
      <c r="H906" s="17">
        <v>0</v>
      </c>
      <c r="I906" s="17">
        <v>0</v>
      </c>
      <c r="J906" s="15">
        <f>OR(F906&lt;&gt;0,G906&lt;&gt;0,H906&lt;&gt;0,I906&lt;&gt;0)*(F906 + (F906 = 0))*(G906 + (G906 = 0))*(H906 + (H906 = 0))*(I906 + (I906 = 0))</f>
        <v>2</v>
      </c>
      <c r="K906" s="14"/>
      <c r="L906" s="14"/>
      <c r="M906" s="14"/>
    </row>
    <row r="907" spans="1:13" x14ac:dyDescent="0.2">
      <c r="A907" s="14"/>
      <c r="B907" s="14"/>
      <c r="C907" s="14"/>
      <c r="D907" s="32"/>
      <c r="E907" s="14"/>
      <c r="F907" s="14"/>
      <c r="G907" s="14"/>
      <c r="H907" s="14"/>
      <c r="I907" s="14"/>
      <c r="J907" s="18" t="s">
        <v>825</v>
      </c>
      <c r="K907" s="19">
        <f>SUM(J905:J906)</f>
        <v>3</v>
      </c>
      <c r="L907" s="17">
        <v>24.52</v>
      </c>
      <c r="M907" s="19">
        <f>ROUND(K907*L907,2)</f>
        <v>73.56</v>
      </c>
    </row>
    <row r="908" spans="1:13" ht="1" customHeight="1" x14ac:dyDescent="0.2">
      <c r="A908" s="20"/>
      <c r="B908" s="20"/>
      <c r="C908" s="20"/>
      <c r="D908" s="33"/>
      <c r="E908" s="20"/>
      <c r="F908" s="20"/>
      <c r="G908" s="20"/>
      <c r="H908" s="20"/>
      <c r="I908" s="20"/>
      <c r="J908" s="20"/>
      <c r="K908" s="20"/>
      <c r="L908" s="20"/>
      <c r="M908" s="20"/>
    </row>
    <row r="909" spans="1:13" x14ac:dyDescent="0.2">
      <c r="A909" s="13" t="s">
        <v>826</v>
      </c>
      <c r="B909" s="13" t="s">
        <v>21</v>
      </c>
      <c r="C909" s="13" t="s">
        <v>3</v>
      </c>
      <c r="D909" s="21" t="s">
        <v>827</v>
      </c>
      <c r="E909" s="14"/>
      <c r="F909" s="14"/>
      <c r="G909" s="14"/>
      <c r="H909" s="14"/>
      <c r="I909" s="14"/>
      <c r="J909" s="14"/>
      <c r="K909" s="15">
        <f>K913</f>
        <v>3</v>
      </c>
      <c r="L909" s="15">
        <f>L913</f>
        <v>42.46</v>
      </c>
      <c r="M909" s="15">
        <f>M913</f>
        <v>127.38</v>
      </c>
    </row>
    <row r="910" spans="1:13" ht="60" x14ac:dyDescent="0.2">
      <c r="A910" s="14"/>
      <c r="B910" s="14"/>
      <c r="C910" s="14"/>
      <c r="D910" s="21" t="s">
        <v>828</v>
      </c>
      <c r="E910" s="14"/>
      <c r="F910" s="14"/>
      <c r="G910" s="14"/>
      <c r="H910" s="14"/>
      <c r="I910" s="14"/>
      <c r="J910" s="14"/>
      <c r="K910" s="14"/>
      <c r="L910" s="14"/>
      <c r="M910" s="14"/>
    </row>
    <row r="911" spans="1:13" x14ac:dyDescent="0.2">
      <c r="A911" s="14"/>
      <c r="B911" s="14"/>
      <c r="C911" s="14"/>
      <c r="D911" s="32"/>
      <c r="E911" s="13" t="s">
        <v>808</v>
      </c>
      <c r="F911" s="16">
        <v>1</v>
      </c>
      <c r="G911" s="17">
        <v>0</v>
      </c>
      <c r="H911" s="17">
        <v>0</v>
      </c>
      <c r="I911" s="17">
        <v>0</v>
      </c>
      <c r="J911" s="15">
        <f>OR(F911&lt;&gt;0,G911&lt;&gt;0,H911&lt;&gt;0,I911&lt;&gt;0)*(F911 + (F911 = 0))*(G911 + (G911 = 0))*(H911 + (H911 = 0))*(I911 + (I911 = 0))</f>
        <v>1</v>
      </c>
      <c r="K911" s="14"/>
      <c r="L911" s="14"/>
      <c r="M911" s="14"/>
    </row>
    <row r="912" spans="1:13" x14ac:dyDescent="0.2">
      <c r="A912" s="14"/>
      <c r="B912" s="14"/>
      <c r="C912" s="14"/>
      <c r="D912" s="32"/>
      <c r="E912" s="13" t="s">
        <v>808</v>
      </c>
      <c r="F912" s="16">
        <v>2</v>
      </c>
      <c r="G912" s="17">
        <v>0</v>
      </c>
      <c r="H912" s="17">
        <v>0</v>
      </c>
      <c r="I912" s="17">
        <v>0</v>
      </c>
      <c r="J912" s="15">
        <f>OR(F912&lt;&gt;0,G912&lt;&gt;0,H912&lt;&gt;0,I912&lt;&gt;0)*(F912 + (F912 = 0))*(G912 + (G912 = 0))*(H912 + (H912 = 0))*(I912 + (I912 = 0))</f>
        <v>2</v>
      </c>
      <c r="K912" s="14"/>
      <c r="L912" s="14"/>
      <c r="M912" s="14"/>
    </row>
    <row r="913" spans="1:13" x14ac:dyDescent="0.2">
      <c r="A913" s="14"/>
      <c r="B913" s="14"/>
      <c r="C913" s="14"/>
      <c r="D913" s="32"/>
      <c r="E913" s="14"/>
      <c r="F913" s="14"/>
      <c r="G913" s="14"/>
      <c r="H913" s="14"/>
      <c r="I913" s="14"/>
      <c r="J913" s="18" t="s">
        <v>829</v>
      </c>
      <c r="K913" s="19">
        <f>SUM(J911:J912)</f>
        <v>3</v>
      </c>
      <c r="L913" s="17">
        <v>42.46</v>
      </c>
      <c r="M913" s="19">
        <f>ROUND(K913*L913,2)</f>
        <v>127.38</v>
      </c>
    </row>
    <row r="914" spans="1:13" ht="1" customHeight="1" x14ac:dyDescent="0.2">
      <c r="A914" s="20"/>
      <c r="B914" s="20"/>
      <c r="C914" s="20"/>
      <c r="D914" s="33"/>
      <c r="E914" s="20"/>
      <c r="F914" s="20"/>
      <c r="G914" s="20"/>
      <c r="H914" s="20"/>
      <c r="I914" s="20"/>
      <c r="J914" s="20"/>
      <c r="K914" s="20"/>
      <c r="L914" s="20"/>
      <c r="M914" s="20"/>
    </row>
    <row r="915" spans="1:13" x14ac:dyDescent="0.2">
      <c r="A915" s="13" t="s">
        <v>830</v>
      </c>
      <c r="B915" s="13" t="s">
        <v>21</v>
      </c>
      <c r="C915" s="13" t="s">
        <v>3</v>
      </c>
      <c r="D915" s="21" t="s">
        <v>831</v>
      </c>
      <c r="E915" s="14"/>
      <c r="F915" s="14"/>
      <c r="G915" s="14"/>
      <c r="H915" s="14"/>
      <c r="I915" s="14"/>
      <c r="J915" s="14"/>
      <c r="K915" s="15">
        <f>K919</f>
        <v>3</v>
      </c>
      <c r="L915" s="15">
        <f>L919</f>
        <v>26.23</v>
      </c>
      <c r="M915" s="15">
        <f>M919</f>
        <v>78.69</v>
      </c>
    </row>
    <row r="916" spans="1:13" ht="48" x14ac:dyDescent="0.2">
      <c r="A916" s="14"/>
      <c r="B916" s="14"/>
      <c r="C916" s="14"/>
      <c r="D916" s="21" t="s">
        <v>832</v>
      </c>
      <c r="E916" s="14"/>
      <c r="F916" s="14"/>
      <c r="G916" s="14"/>
      <c r="H916" s="14"/>
      <c r="I916" s="14"/>
      <c r="J916" s="14"/>
      <c r="K916" s="14"/>
      <c r="L916" s="14"/>
      <c r="M916" s="14"/>
    </row>
    <row r="917" spans="1:13" x14ac:dyDescent="0.2">
      <c r="A917" s="14"/>
      <c r="B917" s="14"/>
      <c r="C917" s="14"/>
      <c r="D917" s="32"/>
      <c r="E917" s="13" t="s">
        <v>808</v>
      </c>
      <c r="F917" s="16">
        <v>1</v>
      </c>
      <c r="G917" s="17">
        <v>0</v>
      </c>
      <c r="H917" s="17">
        <v>0</v>
      </c>
      <c r="I917" s="17">
        <v>0</v>
      </c>
      <c r="J917" s="15">
        <f>OR(F917&lt;&gt;0,G917&lt;&gt;0,H917&lt;&gt;0,I917&lt;&gt;0)*(F917 + (F917 = 0))*(G917 + (G917 = 0))*(H917 + (H917 = 0))*(I917 + (I917 = 0))</f>
        <v>1</v>
      </c>
      <c r="K917" s="14"/>
      <c r="L917" s="14"/>
      <c r="M917" s="14"/>
    </row>
    <row r="918" spans="1:13" x14ac:dyDescent="0.2">
      <c r="A918" s="14"/>
      <c r="B918" s="14"/>
      <c r="C918" s="14"/>
      <c r="D918" s="32"/>
      <c r="E918" s="13" t="s">
        <v>808</v>
      </c>
      <c r="F918" s="16">
        <v>2</v>
      </c>
      <c r="G918" s="17">
        <v>0</v>
      </c>
      <c r="H918" s="17">
        <v>0</v>
      </c>
      <c r="I918" s="17">
        <v>0</v>
      </c>
      <c r="J918" s="15">
        <f>OR(F918&lt;&gt;0,G918&lt;&gt;0,H918&lt;&gt;0,I918&lt;&gt;0)*(F918 + (F918 = 0))*(G918 + (G918 = 0))*(H918 + (H918 = 0))*(I918 + (I918 = 0))</f>
        <v>2</v>
      </c>
      <c r="K918" s="14"/>
      <c r="L918" s="14"/>
      <c r="M918" s="14"/>
    </row>
    <row r="919" spans="1:13" x14ac:dyDescent="0.2">
      <c r="A919" s="14"/>
      <c r="B919" s="14"/>
      <c r="C919" s="14"/>
      <c r="D919" s="32"/>
      <c r="E919" s="14"/>
      <c r="F919" s="14"/>
      <c r="G919" s="14"/>
      <c r="H919" s="14"/>
      <c r="I919" s="14"/>
      <c r="J919" s="18" t="s">
        <v>833</v>
      </c>
      <c r="K919" s="19">
        <f>SUM(J917:J918)</f>
        <v>3</v>
      </c>
      <c r="L919" s="17">
        <v>26.23</v>
      </c>
      <c r="M919" s="19">
        <f>ROUND(K919*L919,2)</f>
        <v>78.69</v>
      </c>
    </row>
    <row r="920" spans="1:13" ht="1" customHeight="1" x14ac:dyDescent="0.2">
      <c r="A920" s="20"/>
      <c r="B920" s="20"/>
      <c r="C920" s="20"/>
      <c r="D920" s="33"/>
      <c r="E920" s="20"/>
      <c r="F920" s="20"/>
      <c r="G920" s="20"/>
      <c r="H920" s="20"/>
      <c r="I920" s="20"/>
      <c r="J920" s="20"/>
      <c r="K920" s="20"/>
      <c r="L920" s="20"/>
      <c r="M920" s="20"/>
    </row>
    <row r="921" spans="1:13" x14ac:dyDescent="0.2">
      <c r="A921" s="13" t="s">
        <v>834</v>
      </c>
      <c r="B921" s="13" t="s">
        <v>21</v>
      </c>
      <c r="C921" s="13" t="s">
        <v>3</v>
      </c>
      <c r="D921" s="21" t="s">
        <v>835</v>
      </c>
      <c r="E921" s="14"/>
      <c r="F921" s="14"/>
      <c r="G921" s="14"/>
      <c r="H921" s="14"/>
      <c r="I921" s="14"/>
      <c r="J921" s="14"/>
      <c r="K921" s="15">
        <f>K924</f>
        <v>5</v>
      </c>
      <c r="L921" s="15">
        <f>L924</f>
        <v>32.979999999999997</v>
      </c>
      <c r="M921" s="15">
        <f>M924</f>
        <v>164.9</v>
      </c>
    </row>
    <row r="922" spans="1:13" ht="60" x14ac:dyDescent="0.2">
      <c r="A922" s="14"/>
      <c r="B922" s="14"/>
      <c r="C922" s="14"/>
      <c r="D922" s="21" t="s">
        <v>836</v>
      </c>
      <c r="E922" s="14"/>
      <c r="F922" s="14"/>
      <c r="G922" s="14"/>
      <c r="H922" s="14"/>
      <c r="I922" s="14"/>
      <c r="J922" s="14"/>
      <c r="K922" s="14"/>
      <c r="L922" s="14"/>
      <c r="M922" s="14"/>
    </row>
    <row r="923" spans="1:13" x14ac:dyDescent="0.2">
      <c r="A923" s="14"/>
      <c r="B923" s="14"/>
      <c r="C923" s="14"/>
      <c r="D923" s="32"/>
      <c r="E923" s="13" t="s">
        <v>837</v>
      </c>
      <c r="F923" s="16">
        <v>5</v>
      </c>
      <c r="G923" s="17">
        <v>0</v>
      </c>
      <c r="H923" s="17">
        <v>0</v>
      </c>
      <c r="I923" s="17">
        <v>0</v>
      </c>
      <c r="J923" s="15">
        <f>OR(F923&lt;&gt;0,G923&lt;&gt;0,H923&lt;&gt;0,I923&lt;&gt;0)*(F923 + (F923 = 0))*(G923 + (G923 = 0))*(H923 + (H923 = 0))*(I923 + (I923 = 0))</f>
        <v>5</v>
      </c>
      <c r="K923" s="14"/>
      <c r="L923" s="14"/>
      <c r="M923" s="14"/>
    </row>
    <row r="924" spans="1:13" x14ac:dyDescent="0.2">
      <c r="A924" s="14"/>
      <c r="B924" s="14"/>
      <c r="C924" s="14"/>
      <c r="D924" s="32"/>
      <c r="E924" s="14"/>
      <c r="F924" s="14"/>
      <c r="G924" s="14"/>
      <c r="H924" s="14"/>
      <c r="I924" s="14"/>
      <c r="J924" s="18" t="s">
        <v>838</v>
      </c>
      <c r="K924" s="19">
        <f>J923</f>
        <v>5</v>
      </c>
      <c r="L924" s="17">
        <v>32.979999999999997</v>
      </c>
      <c r="M924" s="19">
        <f>ROUND(K924*L924,2)</f>
        <v>164.9</v>
      </c>
    </row>
    <row r="925" spans="1:13" ht="1" customHeight="1" x14ac:dyDescent="0.2">
      <c r="A925" s="20"/>
      <c r="B925" s="20"/>
      <c r="C925" s="20"/>
      <c r="D925" s="33"/>
      <c r="E925" s="20"/>
      <c r="F925" s="20"/>
      <c r="G925" s="20"/>
      <c r="H925" s="20"/>
      <c r="I925" s="20"/>
      <c r="J925" s="20"/>
      <c r="K925" s="20"/>
      <c r="L925" s="20"/>
      <c r="M925" s="20"/>
    </row>
    <row r="926" spans="1:13" x14ac:dyDescent="0.2">
      <c r="A926" s="13" t="s">
        <v>839</v>
      </c>
      <c r="B926" s="13" t="s">
        <v>21</v>
      </c>
      <c r="C926" s="13" t="s">
        <v>3</v>
      </c>
      <c r="D926" s="21" t="s">
        <v>840</v>
      </c>
      <c r="E926" s="14"/>
      <c r="F926" s="14"/>
      <c r="G926" s="14"/>
      <c r="H926" s="14"/>
      <c r="I926" s="14"/>
      <c r="J926" s="14"/>
      <c r="K926" s="15">
        <f>K929</f>
        <v>5</v>
      </c>
      <c r="L926" s="15">
        <f>L929</f>
        <v>91.37</v>
      </c>
      <c r="M926" s="15">
        <f>M929</f>
        <v>456.85</v>
      </c>
    </row>
    <row r="927" spans="1:13" ht="60" x14ac:dyDescent="0.2">
      <c r="A927" s="14"/>
      <c r="B927" s="14"/>
      <c r="C927" s="14"/>
      <c r="D927" s="21" t="s">
        <v>841</v>
      </c>
      <c r="E927" s="14"/>
      <c r="F927" s="14"/>
      <c r="G927" s="14"/>
      <c r="H927" s="14"/>
      <c r="I927" s="14"/>
      <c r="J927" s="14"/>
      <c r="K927" s="14"/>
      <c r="L927" s="14"/>
      <c r="M927" s="14"/>
    </row>
    <row r="928" spans="1:13" x14ac:dyDescent="0.2">
      <c r="A928" s="14"/>
      <c r="B928" s="14"/>
      <c r="C928" s="14"/>
      <c r="D928" s="32"/>
      <c r="E928" s="13" t="s">
        <v>837</v>
      </c>
      <c r="F928" s="16">
        <v>5</v>
      </c>
      <c r="G928" s="17">
        <v>0</v>
      </c>
      <c r="H928" s="17">
        <v>0</v>
      </c>
      <c r="I928" s="17">
        <v>0</v>
      </c>
      <c r="J928" s="15">
        <f>OR(F928&lt;&gt;0,G928&lt;&gt;0,H928&lt;&gt;0,I928&lt;&gt;0)*(F928 + (F928 = 0))*(G928 + (G928 = 0))*(H928 + (H928 = 0))*(I928 + (I928 = 0))</f>
        <v>5</v>
      </c>
      <c r="K928" s="14"/>
      <c r="L928" s="14"/>
      <c r="M928" s="14"/>
    </row>
    <row r="929" spans="1:13" x14ac:dyDescent="0.2">
      <c r="A929" s="14"/>
      <c r="B929" s="14"/>
      <c r="C929" s="14"/>
      <c r="D929" s="32"/>
      <c r="E929" s="14"/>
      <c r="F929" s="14"/>
      <c r="G929" s="14"/>
      <c r="H929" s="14"/>
      <c r="I929" s="14"/>
      <c r="J929" s="18" t="s">
        <v>842</v>
      </c>
      <c r="K929" s="19">
        <f>J928</f>
        <v>5</v>
      </c>
      <c r="L929" s="17">
        <v>91.37</v>
      </c>
      <c r="M929" s="19">
        <f>ROUND(K929*L929,2)</f>
        <v>456.85</v>
      </c>
    </row>
    <row r="930" spans="1:13" ht="1" customHeight="1" x14ac:dyDescent="0.2">
      <c r="A930" s="20"/>
      <c r="B930" s="20"/>
      <c r="C930" s="20"/>
      <c r="D930" s="33"/>
      <c r="E930" s="20"/>
      <c r="F930" s="20"/>
      <c r="G930" s="20"/>
      <c r="H930" s="20"/>
      <c r="I930" s="20"/>
      <c r="J930" s="20"/>
      <c r="K930" s="20"/>
      <c r="L930" s="20"/>
      <c r="M930" s="20"/>
    </row>
    <row r="931" spans="1:13" x14ac:dyDescent="0.2">
      <c r="A931" s="14"/>
      <c r="B931" s="14"/>
      <c r="C931" s="14"/>
      <c r="D931" s="32"/>
      <c r="E931" s="14"/>
      <c r="F931" s="14"/>
      <c r="G931" s="14"/>
      <c r="H931" s="14"/>
      <c r="I931" s="14"/>
      <c r="J931" s="18" t="s">
        <v>843</v>
      </c>
      <c r="K931" s="17">
        <v>1</v>
      </c>
      <c r="L931" s="19">
        <f>M868+M874+M880+M886+M892+M897+M903+M909+M915+M921+M926</f>
        <v>4147.43</v>
      </c>
      <c r="M931" s="19">
        <f>ROUND(K931*L931,2)</f>
        <v>4147.43</v>
      </c>
    </row>
    <row r="932" spans="1:13" ht="1" customHeight="1" x14ac:dyDescent="0.2">
      <c r="A932" s="20"/>
      <c r="B932" s="20"/>
      <c r="C932" s="20"/>
      <c r="D932" s="33"/>
      <c r="E932" s="20"/>
      <c r="F932" s="20"/>
      <c r="G932" s="20"/>
      <c r="H932" s="20"/>
      <c r="I932" s="20"/>
      <c r="J932" s="20"/>
      <c r="K932" s="20"/>
      <c r="L932" s="20"/>
      <c r="M932" s="20"/>
    </row>
    <row r="933" spans="1:13" x14ac:dyDescent="0.2">
      <c r="A933" s="14"/>
      <c r="B933" s="14"/>
      <c r="C933" s="14"/>
      <c r="D933" s="32"/>
      <c r="E933" s="14"/>
      <c r="F933" s="14"/>
      <c r="G933" s="14"/>
      <c r="H933" s="14"/>
      <c r="I933" s="14"/>
      <c r="J933" s="18" t="s">
        <v>844</v>
      </c>
      <c r="K933" s="22">
        <v>1</v>
      </c>
      <c r="L933" s="19">
        <f>M776+M785+M800+M815+M833+M846+M867</f>
        <v>30632.560000000001</v>
      </c>
      <c r="M933" s="19">
        <f>ROUND(K933*L933,2)</f>
        <v>30632.560000000001</v>
      </c>
    </row>
    <row r="934" spans="1:13" ht="1" customHeight="1" x14ac:dyDescent="0.2">
      <c r="A934" s="20"/>
      <c r="B934" s="20"/>
      <c r="C934" s="20"/>
      <c r="D934" s="33"/>
      <c r="E934" s="20"/>
      <c r="F934" s="20"/>
      <c r="G934" s="20"/>
      <c r="H934" s="20"/>
      <c r="I934" s="20"/>
      <c r="J934" s="20"/>
      <c r="K934" s="20"/>
      <c r="L934" s="20"/>
      <c r="M934" s="20"/>
    </row>
    <row r="935" spans="1:13" x14ac:dyDescent="0.2">
      <c r="A935" s="5" t="s">
        <v>845</v>
      </c>
      <c r="B935" s="5" t="s">
        <v>15</v>
      </c>
      <c r="C935" s="5" t="s">
        <v>16</v>
      </c>
      <c r="D935" s="30" t="s">
        <v>846</v>
      </c>
      <c r="E935" s="6"/>
      <c r="F935" s="6"/>
      <c r="G935" s="6"/>
      <c r="H935" s="6"/>
      <c r="I935" s="6"/>
      <c r="J935" s="6"/>
      <c r="K935" s="7">
        <f>K990</f>
        <v>1</v>
      </c>
      <c r="L935" s="8">
        <f>L990</f>
        <v>48619.54</v>
      </c>
      <c r="M935" s="8">
        <f>M990</f>
        <v>48619.54</v>
      </c>
    </row>
    <row r="936" spans="1:13" x14ac:dyDescent="0.2">
      <c r="A936" s="9" t="s">
        <v>847</v>
      </c>
      <c r="B936" s="9" t="s">
        <v>15</v>
      </c>
      <c r="C936" s="9" t="s">
        <v>16</v>
      </c>
      <c r="D936" s="31" t="s">
        <v>848</v>
      </c>
      <c r="E936" s="10"/>
      <c r="F936" s="10"/>
      <c r="G936" s="10"/>
      <c r="H936" s="10"/>
      <c r="I936" s="10"/>
      <c r="J936" s="10"/>
      <c r="K936" s="11">
        <f>K957</f>
        <v>1</v>
      </c>
      <c r="L936" s="11">
        <f>L957</f>
        <v>6957.59</v>
      </c>
      <c r="M936" s="11">
        <f>M957</f>
        <v>6957.59</v>
      </c>
    </row>
    <row r="937" spans="1:13" x14ac:dyDescent="0.2">
      <c r="A937" s="12" t="s">
        <v>849</v>
      </c>
      <c r="B937" s="13" t="s">
        <v>21</v>
      </c>
      <c r="C937" s="13" t="s">
        <v>593</v>
      </c>
      <c r="D937" s="21" t="s">
        <v>850</v>
      </c>
      <c r="E937" s="14"/>
      <c r="F937" s="14"/>
      <c r="G937" s="14"/>
      <c r="H937" s="14"/>
      <c r="I937" s="14"/>
      <c r="J937" s="14"/>
      <c r="K937" s="15">
        <f>K940</f>
        <v>14.14</v>
      </c>
      <c r="L937" s="15">
        <f>L940</f>
        <v>56.36</v>
      </c>
      <c r="M937" s="15">
        <f>M940</f>
        <v>796.93</v>
      </c>
    </row>
    <row r="938" spans="1:13" ht="24" x14ac:dyDescent="0.2">
      <c r="A938" s="14"/>
      <c r="B938" s="14"/>
      <c r="C938" s="14"/>
      <c r="D938" s="21" t="s">
        <v>851</v>
      </c>
      <c r="E938" s="14"/>
      <c r="F938" s="14"/>
      <c r="G938" s="14"/>
      <c r="H938" s="14"/>
      <c r="I938" s="14"/>
      <c r="J938" s="14"/>
      <c r="K938" s="14"/>
      <c r="L938" s="14"/>
      <c r="M938" s="14"/>
    </row>
    <row r="939" spans="1:13" x14ac:dyDescent="0.2">
      <c r="A939" s="14"/>
      <c r="B939" s="14"/>
      <c r="C939" s="14"/>
      <c r="D939" s="32"/>
      <c r="E939" s="13" t="s">
        <v>852</v>
      </c>
      <c r="F939" s="16">
        <v>1</v>
      </c>
      <c r="G939" s="17">
        <v>17.68</v>
      </c>
      <c r="H939" s="17">
        <v>0</v>
      </c>
      <c r="I939" s="17">
        <v>0.8</v>
      </c>
      <c r="J939" s="15">
        <f>OR(F939&lt;&gt;0,G939&lt;&gt;0,H939&lt;&gt;0,I939&lt;&gt;0)*(F939 + (F939 = 0))*(G939 + (G939 = 0))*(H939 + (H939 = 0))*(I939 + (I939 = 0))</f>
        <v>14.14</v>
      </c>
      <c r="K939" s="14"/>
      <c r="L939" s="14"/>
      <c r="M939" s="14"/>
    </row>
    <row r="940" spans="1:13" x14ac:dyDescent="0.2">
      <c r="A940" s="14"/>
      <c r="B940" s="14"/>
      <c r="C940" s="14"/>
      <c r="D940" s="32"/>
      <c r="E940" s="14"/>
      <c r="F940" s="14"/>
      <c r="G940" s="14"/>
      <c r="H940" s="14"/>
      <c r="I940" s="14"/>
      <c r="J940" s="18" t="s">
        <v>853</v>
      </c>
      <c r="K940" s="19">
        <f>J939</f>
        <v>14.14</v>
      </c>
      <c r="L940" s="17">
        <v>56.36</v>
      </c>
      <c r="M940" s="19">
        <f>ROUND(K940*L940,2)</f>
        <v>796.93</v>
      </c>
    </row>
    <row r="941" spans="1:13" ht="1" customHeight="1" x14ac:dyDescent="0.2">
      <c r="A941" s="20"/>
      <c r="B941" s="20"/>
      <c r="C941" s="20"/>
      <c r="D941" s="33"/>
      <c r="E941" s="20"/>
      <c r="F941" s="20"/>
      <c r="G941" s="20"/>
      <c r="H941" s="20"/>
      <c r="I941" s="20"/>
      <c r="J941" s="20"/>
      <c r="K941" s="20"/>
      <c r="L941" s="20"/>
      <c r="M941" s="20"/>
    </row>
    <row r="942" spans="1:13" x14ac:dyDescent="0.2">
      <c r="A942" s="12" t="s">
        <v>854</v>
      </c>
      <c r="B942" s="13" t="s">
        <v>21</v>
      </c>
      <c r="C942" s="13" t="s">
        <v>855</v>
      </c>
      <c r="D942" s="21" t="s">
        <v>856</v>
      </c>
      <c r="E942" s="14"/>
      <c r="F942" s="14"/>
      <c r="G942" s="14"/>
      <c r="H942" s="14"/>
      <c r="I942" s="14"/>
      <c r="J942" s="14"/>
      <c r="K942" s="15">
        <f>K945</f>
        <v>17.239999999999998</v>
      </c>
      <c r="L942" s="15">
        <f>L945</f>
        <v>66.12</v>
      </c>
      <c r="M942" s="15">
        <f>M945</f>
        <v>1139.9100000000001</v>
      </c>
    </row>
    <row r="943" spans="1:13" ht="36" x14ac:dyDescent="0.2">
      <c r="A943" s="14"/>
      <c r="B943" s="14"/>
      <c r="C943" s="14"/>
      <c r="D943" s="21" t="s">
        <v>857</v>
      </c>
      <c r="E943" s="14"/>
      <c r="F943" s="14"/>
      <c r="G943" s="14"/>
      <c r="H943" s="14"/>
      <c r="I943" s="14"/>
      <c r="J943" s="14"/>
      <c r="K943" s="14"/>
      <c r="L943" s="14"/>
      <c r="M943" s="14"/>
    </row>
    <row r="944" spans="1:13" x14ac:dyDescent="0.2">
      <c r="A944" s="14"/>
      <c r="B944" s="14"/>
      <c r="C944" s="14"/>
      <c r="D944" s="32"/>
      <c r="E944" s="13" t="s">
        <v>858</v>
      </c>
      <c r="F944" s="16">
        <v>1</v>
      </c>
      <c r="G944" s="17">
        <v>17.68</v>
      </c>
      <c r="H944" s="17">
        <v>1.5</v>
      </c>
      <c r="I944" s="17">
        <v>0.65</v>
      </c>
      <c r="J944" s="15">
        <f>OR(F944&lt;&gt;0,G944&lt;&gt;0,H944&lt;&gt;0,I944&lt;&gt;0)*(F944 + (F944 = 0))*(G944 + (G944 = 0))*(H944 + (H944 = 0))*(I944 + (I944 = 0))</f>
        <v>17.239999999999998</v>
      </c>
      <c r="K944" s="14"/>
      <c r="L944" s="14"/>
      <c r="M944" s="14"/>
    </row>
    <row r="945" spans="1:13" x14ac:dyDescent="0.2">
      <c r="A945" s="14"/>
      <c r="B945" s="14"/>
      <c r="C945" s="14"/>
      <c r="D945" s="32"/>
      <c r="E945" s="14"/>
      <c r="F945" s="14"/>
      <c r="G945" s="14"/>
      <c r="H945" s="14"/>
      <c r="I945" s="14"/>
      <c r="J945" s="18" t="s">
        <v>859</v>
      </c>
      <c r="K945" s="19">
        <f>J944</f>
        <v>17.239999999999998</v>
      </c>
      <c r="L945" s="17">
        <v>66.12</v>
      </c>
      <c r="M945" s="19">
        <f>ROUND(K945*L945,2)</f>
        <v>1139.9100000000001</v>
      </c>
    </row>
    <row r="946" spans="1:13" ht="1" customHeight="1" x14ac:dyDescent="0.2">
      <c r="A946" s="20"/>
      <c r="B946" s="20"/>
      <c r="C946" s="20"/>
      <c r="D946" s="33"/>
      <c r="E946" s="20"/>
      <c r="F946" s="20"/>
      <c r="G946" s="20"/>
      <c r="H946" s="20"/>
      <c r="I946" s="20"/>
      <c r="J946" s="20"/>
      <c r="K946" s="20"/>
      <c r="L946" s="20"/>
      <c r="M946" s="20"/>
    </row>
    <row r="947" spans="1:13" x14ac:dyDescent="0.2">
      <c r="A947" s="12" t="s">
        <v>860</v>
      </c>
      <c r="B947" s="13" t="s">
        <v>21</v>
      </c>
      <c r="C947" s="13" t="s">
        <v>593</v>
      </c>
      <c r="D947" s="21" t="s">
        <v>861</v>
      </c>
      <c r="E947" s="14"/>
      <c r="F947" s="14"/>
      <c r="G947" s="14"/>
      <c r="H947" s="14"/>
      <c r="I947" s="14"/>
      <c r="J947" s="14"/>
      <c r="K947" s="15">
        <f>K950</f>
        <v>26.52</v>
      </c>
      <c r="L947" s="15">
        <f>L950</f>
        <v>44.41</v>
      </c>
      <c r="M947" s="15">
        <f>M950</f>
        <v>1177.75</v>
      </c>
    </row>
    <row r="948" spans="1:13" ht="60" x14ac:dyDescent="0.2">
      <c r="A948" s="14"/>
      <c r="B948" s="14"/>
      <c r="C948" s="14"/>
      <c r="D948" s="21" t="s">
        <v>862</v>
      </c>
      <c r="E948" s="14"/>
      <c r="F948" s="14"/>
      <c r="G948" s="14"/>
      <c r="H948" s="14"/>
      <c r="I948" s="14"/>
      <c r="J948" s="14"/>
      <c r="K948" s="14"/>
      <c r="L948" s="14"/>
      <c r="M948" s="14"/>
    </row>
    <row r="949" spans="1:13" x14ac:dyDescent="0.2">
      <c r="A949" s="14"/>
      <c r="B949" s="14"/>
      <c r="C949" s="14"/>
      <c r="D949" s="32"/>
      <c r="E949" s="13" t="s">
        <v>863</v>
      </c>
      <c r="F949" s="16">
        <v>1</v>
      </c>
      <c r="G949" s="17">
        <v>17.68</v>
      </c>
      <c r="H949" s="17">
        <v>1.5</v>
      </c>
      <c r="I949" s="17">
        <v>0</v>
      </c>
      <c r="J949" s="15">
        <f>OR(F949&lt;&gt;0,G949&lt;&gt;0,H949&lt;&gt;0,I949&lt;&gt;0)*(F949 + (F949 = 0))*(G949 + (G949 = 0))*(H949 + (H949 = 0))*(I949 + (I949 = 0))</f>
        <v>26.52</v>
      </c>
      <c r="K949" s="14"/>
      <c r="L949" s="14"/>
      <c r="M949" s="14"/>
    </row>
    <row r="950" spans="1:13" x14ac:dyDescent="0.2">
      <c r="A950" s="14"/>
      <c r="B950" s="14"/>
      <c r="C950" s="14"/>
      <c r="D950" s="32"/>
      <c r="E950" s="14"/>
      <c r="F950" s="14"/>
      <c r="G950" s="14"/>
      <c r="H950" s="14"/>
      <c r="I950" s="14"/>
      <c r="J950" s="18" t="s">
        <v>864</v>
      </c>
      <c r="K950" s="19">
        <f>J949</f>
        <v>26.52</v>
      </c>
      <c r="L950" s="17">
        <v>44.41</v>
      </c>
      <c r="M950" s="19">
        <f>ROUND(K950*L950,2)</f>
        <v>1177.75</v>
      </c>
    </row>
    <row r="951" spans="1:13" ht="1" customHeight="1" x14ac:dyDescent="0.2">
      <c r="A951" s="20"/>
      <c r="B951" s="20"/>
      <c r="C951" s="20"/>
      <c r="D951" s="33"/>
      <c r="E951" s="20"/>
      <c r="F951" s="20"/>
      <c r="G951" s="20"/>
      <c r="H951" s="20"/>
      <c r="I951" s="20"/>
      <c r="J951" s="20"/>
      <c r="K951" s="20"/>
      <c r="L951" s="20"/>
      <c r="M951" s="20"/>
    </row>
    <row r="952" spans="1:13" x14ac:dyDescent="0.2">
      <c r="A952" s="12" t="s">
        <v>865</v>
      </c>
      <c r="B952" s="13" t="s">
        <v>21</v>
      </c>
      <c r="C952" s="13" t="s">
        <v>49</v>
      </c>
      <c r="D952" s="21" t="s">
        <v>866</v>
      </c>
      <c r="E952" s="14"/>
      <c r="F952" s="14"/>
      <c r="G952" s="14"/>
      <c r="H952" s="14"/>
      <c r="I952" s="14"/>
      <c r="J952" s="14"/>
      <c r="K952" s="15">
        <f>K955</f>
        <v>17.5</v>
      </c>
      <c r="L952" s="15">
        <f>L955</f>
        <v>219.6</v>
      </c>
      <c r="M952" s="15">
        <f>M955</f>
        <v>3843</v>
      </c>
    </row>
    <row r="953" spans="1:13" ht="84" x14ac:dyDescent="0.2">
      <c r="A953" s="14"/>
      <c r="B953" s="14"/>
      <c r="C953" s="14"/>
      <c r="D953" s="21" t="s">
        <v>867</v>
      </c>
      <c r="E953" s="14"/>
      <c r="F953" s="14"/>
      <c r="G953" s="14"/>
      <c r="H953" s="14"/>
      <c r="I953" s="14"/>
      <c r="J953" s="14"/>
      <c r="K953" s="14"/>
      <c r="L953" s="14"/>
      <c r="M953" s="14"/>
    </row>
    <row r="954" spans="1:13" x14ac:dyDescent="0.2">
      <c r="A954" s="14"/>
      <c r="B954" s="14"/>
      <c r="C954" s="14"/>
      <c r="D954" s="32"/>
      <c r="E954" s="13" t="s">
        <v>868</v>
      </c>
      <c r="F954" s="16">
        <v>1</v>
      </c>
      <c r="G954" s="17">
        <v>17.5</v>
      </c>
      <c r="H954" s="17">
        <v>0</v>
      </c>
      <c r="I954" s="17">
        <v>0</v>
      </c>
      <c r="J954" s="15">
        <f>OR(F954&lt;&gt;0,G954&lt;&gt;0,H954&lt;&gt;0,I954&lt;&gt;0)*(F954 + (F954 = 0))*(G954 + (G954 = 0))*(H954 + (H954 = 0))*(I954 + (I954 = 0))</f>
        <v>17.5</v>
      </c>
      <c r="K954" s="14"/>
      <c r="L954" s="14"/>
      <c r="M954" s="14"/>
    </row>
    <row r="955" spans="1:13" x14ac:dyDescent="0.2">
      <c r="A955" s="14"/>
      <c r="B955" s="14"/>
      <c r="C955" s="14"/>
      <c r="D955" s="32"/>
      <c r="E955" s="14"/>
      <c r="F955" s="14"/>
      <c r="G955" s="14"/>
      <c r="H955" s="14"/>
      <c r="I955" s="14"/>
      <c r="J955" s="18" t="s">
        <v>869</v>
      </c>
      <c r="K955" s="19">
        <f>J954</f>
        <v>17.5</v>
      </c>
      <c r="L955" s="17">
        <v>219.6</v>
      </c>
      <c r="M955" s="19">
        <f>ROUND(K955*L955,2)</f>
        <v>3843</v>
      </c>
    </row>
    <row r="956" spans="1:13" ht="1" customHeight="1" x14ac:dyDescent="0.2">
      <c r="A956" s="20"/>
      <c r="B956" s="20"/>
      <c r="C956" s="20"/>
      <c r="D956" s="33"/>
      <c r="E956" s="20"/>
      <c r="F956" s="20"/>
      <c r="G956" s="20"/>
      <c r="H956" s="20"/>
      <c r="I956" s="20"/>
      <c r="J956" s="20"/>
      <c r="K956" s="20"/>
      <c r="L956" s="20"/>
      <c r="M956" s="20"/>
    </row>
    <row r="957" spans="1:13" x14ac:dyDescent="0.2">
      <c r="A957" s="14"/>
      <c r="B957" s="14"/>
      <c r="C957" s="14"/>
      <c r="D957" s="32"/>
      <c r="E957" s="14"/>
      <c r="F957" s="14"/>
      <c r="G957" s="14"/>
      <c r="H957" s="14"/>
      <c r="I957" s="14"/>
      <c r="J957" s="18" t="s">
        <v>870</v>
      </c>
      <c r="K957" s="17">
        <v>1</v>
      </c>
      <c r="L957" s="19">
        <f>M937+M942+M947+M952</f>
        <v>6957.59</v>
      </c>
      <c r="M957" s="19">
        <f>ROUND(K957*L957,2)</f>
        <v>6957.59</v>
      </c>
    </row>
    <row r="958" spans="1:13" ht="1" customHeight="1" x14ac:dyDescent="0.2">
      <c r="A958" s="20"/>
      <c r="B958" s="20"/>
      <c r="C958" s="20"/>
      <c r="D958" s="33"/>
      <c r="E958" s="20"/>
      <c r="F958" s="20"/>
      <c r="G958" s="20"/>
      <c r="H958" s="20"/>
      <c r="I958" s="20"/>
      <c r="J958" s="20"/>
      <c r="K958" s="20"/>
      <c r="L958" s="20"/>
      <c r="M958" s="20"/>
    </row>
    <row r="959" spans="1:13" x14ac:dyDescent="0.2">
      <c r="A959" s="9" t="s">
        <v>871</v>
      </c>
      <c r="B959" s="9" t="s">
        <v>15</v>
      </c>
      <c r="C959" s="9" t="s">
        <v>16</v>
      </c>
      <c r="D959" s="31" t="s">
        <v>599</v>
      </c>
      <c r="E959" s="10"/>
      <c r="F959" s="10"/>
      <c r="G959" s="10"/>
      <c r="H959" s="10"/>
      <c r="I959" s="10"/>
      <c r="J959" s="10"/>
      <c r="K959" s="11">
        <f>K970</f>
        <v>1</v>
      </c>
      <c r="L959" s="11">
        <f>L970</f>
        <v>30550.32</v>
      </c>
      <c r="M959" s="11">
        <f>M970</f>
        <v>30550.32</v>
      </c>
    </row>
    <row r="960" spans="1:13" x14ac:dyDescent="0.2">
      <c r="A960" s="12" t="s">
        <v>872</v>
      </c>
      <c r="B960" s="13" t="s">
        <v>21</v>
      </c>
      <c r="C960" s="13" t="s">
        <v>166</v>
      </c>
      <c r="D960" s="21" t="s">
        <v>873</v>
      </c>
      <c r="E960" s="14"/>
      <c r="F960" s="14"/>
      <c r="G960" s="14"/>
      <c r="H960" s="14"/>
      <c r="I960" s="14"/>
      <c r="J960" s="14"/>
      <c r="K960" s="15">
        <f>K963</f>
        <v>143.5</v>
      </c>
      <c r="L960" s="15">
        <f>L963</f>
        <v>66.19</v>
      </c>
      <c r="M960" s="15">
        <f>M963</f>
        <v>9498.27</v>
      </c>
    </row>
    <row r="961" spans="1:13" ht="120" x14ac:dyDescent="0.2">
      <c r="A961" s="14"/>
      <c r="B961" s="14"/>
      <c r="C961" s="14"/>
      <c r="D961" s="21" t="s">
        <v>874</v>
      </c>
      <c r="E961" s="14"/>
      <c r="F961" s="14"/>
      <c r="G961" s="14"/>
      <c r="H961" s="14"/>
      <c r="I961" s="14"/>
      <c r="J961" s="14"/>
      <c r="K961" s="14"/>
      <c r="L961" s="14"/>
      <c r="M961" s="14"/>
    </row>
    <row r="962" spans="1:13" x14ac:dyDescent="0.2">
      <c r="A962" s="14"/>
      <c r="B962" s="14"/>
      <c r="C962" s="14"/>
      <c r="D962" s="32"/>
      <c r="E962" s="13" t="s">
        <v>875</v>
      </c>
      <c r="F962" s="16">
        <v>1</v>
      </c>
      <c r="G962" s="17">
        <v>28.7</v>
      </c>
      <c r="H962" s="17">
        <v>5</v>
      </c>
      <c r="I962" s="17">
        <v>0</v>
      </c>
      <c r="J962" s="15">
        <f>OR(F962&lt;&gt;0,G962&lt;&gt;0,H962&lt;&gt;0,I962&lt;&gt;0)*(F962 + (F962 = 0))*(G962 + (G962 = 0))*(H962 + (H962 = 0))*(I962 + (I962 = 0))</f>
        <v>143.5</v>
      </c>
      <c r="K962" s="14"/>
      <c r="L962" s="14"/>
      <c r="M962" s="14"/>
    </row>
    <row r="963" spans="1:13" x14ac:dyDescent="0.2">
      <c r="A963" s="14"/>
      <c r="B963" s="14"/>
      <c r="C963" s="14"/>
      <c r="D963" s="32"/>
      <c r="E963" s="14"/>
      <c r="F963" s="14"/>
      <c r="G963" s="14"/>
      <c r="H963" s="14"/>
      <c r="I963" s="14"/>
      <c r="J963" s="18" t="s">
        <v>876</v>
      </c>
      <c r="K963" s="19">
        <f>J962</f>
        <v>143.5</v>
      </c>
      <c r="L963" s="17">
        <v>66.19</v>
      </c>
      <c r="M963" s="19">
        <f>ROUND(K963*L963,2)</f>
        <v>9498.27</v>
      </c>
    </row>
    <row r="964" spans="1:13" ht="1" customHeight="1" x14ac:dyDescent="0.2">
      <c r="A964" s="20"/>
      <c r="B964" s="20"/>
      <c r="C964" s="20"/>
      <c r="D964" s="33"/>
      <c r="E964" s="20"/>
      <c r="F964" s="20"/>
      <c r="G964" s="20"/>
      <c r="H964" s="20"/>
      <c r="I964" s="20"/>
      <c r="J964" s="20"/>
      <c r="K964" s="20"/>
      <c r="L964" s="20"/>
      <c r="M964" s="20"/>
    </row>
    <row r="965" spans="1:13" x14ac:dyDescent="0.2">
      <c r="A965" s="12" t="s">
        <v>877</v>
      </c>
      <c r="B965" s="13" t="s">
        <v>21</v>
      </c>
      <c r="C965" s="13" t="s">
        <v>166</v>
      </c>
      <c r="D965" s="21" t="s">
        <v>878</v>
      </c>
      <c r="E965" s="14"/>
      <c r="F965" s="14"/>
      <c r="G965" s="14"/>
      <c r="H965" s="14"/>
      <c r="I965" s="14"/>
      <c r="J965" s="14"/>
      <c r="K965" s="15">
        <f>K968</f>
        <v>327.2</v>
      </c>
      <c r="L965" s="15">
        <f>L968</f>
        <v>64.34</v>
      </c>
      <c r="M965" s="15">
        <f>M968</f>
        <v>21052.05</v>
      </c>
    </row>
    <row r="966" spans="1:13" ht="96" x14ac:dyDescent="0.2">
      <c r="A966" s="14"/>
      <c r="B966" s="14"/>
      <c r="C966" s="14"/>
      <c r="D966" s="21" t="s">
        <v>879</v>
      </c>
      <c r="E966" s="14"/>
      <c r="F966" s="14"/>
      <c r="G966" s="14"/>
      <c r="H966" s="14"/>
      <c r="I966" s="14"/>
      <c r="J966" s="14"/>
      <c r="K966" s="14"/>
      <c r="L966" s="14"/>
      <c r="M966" s="14"/>
    </row>
    <row r="967" spans="1:13" x14ac:dyDescent="0.2">
      <c r="A967" s="14"/>
      <c r="B967" s="14"/>
      <c r="C967" s="14"/>
      <c r="D967" s="32"/>
      <c r="E967" s="13" t="s">
        <v>880</v>
      </c>
      <c r="F967" s="16">
        <v>1</v>
      </c>
      <c r="G967" s="17">
        <v>327.2</v>
      </c>
      <c r="H967" s="17">
        <v>0</v>
      </c>
      <c r="I967" s="17">
        <v>0</v>
      </c>
      <c r="J967" s="15">
        <f>OR(F967&lt;&gt;0,G967&lt;&gt;0,H967&lt;&gt;0,I967&lt;&gt;0)*(F967 + (F967 = 0))*(G967 + (G967 = 0))*(H967 + (H967 = 0))*(I967 + (I967 = 0))</f>
        <v>327.2</v>
      </c>
      <c r="K967" s="14"/>
      <c r="L967" s="14"/>
      <c r="M967" s="14"/>
    </row>
    <row r="968" spans="1:13" x14ac:dyDescent="0.2">
      <c r="A968" s="14"/>
      <c r="B968" s="14"/>
      <c r="C968" s="14"/>
      <c r="D968" s="32"/>
      <c r="E968" s="14"/>
      <c r="F968" s="14"/>
      <c r="G968" s="14"/>
      <c r="H968" s="14"/>
      <c r="I968" s="14"/>
      <c r="J968" s="18" t="s">
        <v>881</v>
      </c>
      <c r="K968" s="19">
        <f>J967</f>
        <v>327.2</v>
      </c>
      <c r="L968" s="17">
        <v>64.34</v>
      </c>
      <c r="M968" s="19">
        <f>ROUND(K968*L968,2)</f>
        <v>21052.05</v>
      </c>
    </row>
    <row r="969" spans="1:13" ht="1" customHeight="1" x14ac:dyDescent="0.2">
      <c r="A969" s="20"/>
      <c r="B969" s="20"/>
      <c r="C969" s="20"/>
      <c r="D969" s="33"/>
      <c r="E969" s="20"/>
      <c r="F969" s="20"/>
      <c r="G969" s="20"/>
      <c r="H969" s="20"/>
      <c r="I969" s="20"/>
      <c r="J969" s="20"/>
      <c r="K969" s="20"/>
      <c r="L969" s="20"/>
      <c r="M969" s="20"/>
    </row>
    <row r="970" spans="1:13" x14ac:dyDescent="0.2">
      <c r="A970" s="14"/>
      <c r="B970" s="14"/>
      <c r="C970" s="14"/>
      <c r="D970" s="32"/>
      <c r="E970" s="14"/>
      <c r="F970" s="14"/>
      <c r="G970" s="14"/>
      <c r="H970" s="14"/>
      <c r="I970" s="14"/>
      <c r="J970" s="18" t="s">
        <v>882</v>
      </c>
      <c r="K970" s="17">
        <v>1</v>
      </c>
      <c r="L970" s="19">
        <f>M960+M965</f>
        <v>30550.32</v>
      </c>
      <c r="M970" s="19">
        <f>ROUND(K970*L970,2)</f>
        <v>30550.32</v>
      </c>
    </row>
    <row r="971" spans="1:13" ht="1" customHeight="1" x14ac:dyDescent="0.2">
      <c r="A971" s="20"/>
      <c r="B971" s="20"/>
      <c r="C971" s="20"/>
      <c r="D971" s="33"/>
      <c r="E971" s="20"/>
      <c r="F971" s="20"/>
      <c r="G971" s="20"/>
      <c r="H971" s="20"/>
      <c r="I971" s="20"/>
      <c r="J971" s="20"/>
      <c r="K971" s="20"/>
      <c r="L971" s="20"/>
      <c r="M971" s="20"/>
    </row>
    <row r="972" spans="1:13" x14ac:dyDescent="0.2">
      <c r="A972" s="9" t="s">
        <v>883</v>
      </c>
      <c r="B972" s="9" t="s">
        <v>15</v>
      </c>
      <c r="C972" s="9" t="s">
        <v>16</v>
      </c>
      <c r="D972" s="31" t="s">
        <v>884</v>
      </c>
      <c r="E972" s="10"/>
      <c r="F972" s="10"/>
      <c r="G972" s="10"/>
      <c r="H972" s="10"/>
      <c r="I972" s="10"/>
      <c r="J972" s="10"/>
      <c r="K972" s="11">
        <f>K988</f>
        <v>1</v>
      </c>
      <c r="L972" s="11">
        <f>L988</f>
        <v>11111.63</v>
      </c>
      <c r="M972" s="11">
        <f>M988</f>
        <v>11111.63</v>
      </c>
    </row>
    <row r="973" spans="1:13" x14ac:dyDescent="0.2">
      <c r="A973" s="13" t="s">
        <v>885</v>
      </c>
      <c r="B973" s="13" t="s">
        <v>21</v>
      </c>
      <c r="C973" s="13" t="s">
        <v>49</v>
      </c>
      <c r="D973" s="21" t="s">
        <v>886</v>
      </c>
      <c r="E973" s="14"/>
      <c r="F973" s="14"/>
      <c r="G973" s="14"/>
      <c r="H973" s="14"/>
      <c r="I973" s="14"/>
      <c r="J973" s="14"/>
      <c r="K973" s="15">
        <f>K976</f>
        <v>27.2</v>
      </c>
      <c r="L973" s="15">
        <f>L976</f>
        <v>49.87</v>
      </c>
      <c r="M973" s="15">
        <f>M976</f>
        <v>1356.46</v>
      </c>
    </row>
    <row r="974" spans="1:13" ht="84" x14ac:dyDescent="0.2">
      <c r="A974" s="14"/>
      <c r="B974" s="14"/>
      <c r="C974" s="14"/>
      <c r="D974" s="21" t="s">
        <v>887</v>
      </c>
      <c r="E974" s="14"/>
      <c r="F974" s="14"/>
      <c r="G974" s="14"/>
      <c r="H974" s="14"/>
      <c r="I974" s="14"/>
      <c r="J974" s="14"/>
      <c r="K974" s="14"/>
      <c r="L974" s="14"/>
      <c r="M974" s="14"/>
    </row>
    <row r="975" spans="1:13" x14ac:dyDescent="0.2">
      <c r="A975" s="14"/>
      <c r="B975" s="14"/>
      <c r="C975" s="14"/>
      <c r="D975" s="32"/>
      <c r="E975" s="13" t="s">
        <v>888</v>
      </c>
      <c r="F975" s="16">
        <v>8</v>
      </c>
      <c r="G975" s="17">
        <v>3.4</v>
      </c>
      <c r="H975" s="17">
        <v>0</v>
      </c>
      <c r="I975" s="17">
        <v>0</v>
      </c>
      <c r="J975" s="15">
        <f>OR(F975&lt;&gt;0,G975&lt;&gt;0,H975&lt;&gt;0,I975&lt;&gt;0)*(F975 + (F975 = 0))*(G975 + (G975 = 0))*(H975 + (H975 = 0))*(I975 + (I975 = 0))</f>
        <v>27.2</v>
      </c>
      <c r="K975" s="14"/>
      <c r="L975" s="14"/>
      <c r="M975" s="14"/>
    </row>
    <row r="976" spans="1:13" x14ac:dyDescent="0.2">
      <c r="A976" s="14"/>
      <c r="B976" s="14"/>
      <c r="C976" s="14"/>
      <c r="D976" s="32"/>
      <c r="E976" s="14"/>
      <c r="F976" s="14"/>
      <c r="G976" s="14"/>
      <c r="H976" s="14"/>
      <c r="I976" s="14"/>
      <c r="J976" s="18" t="s">
        <v>889</v>
      </c>
      <c r="K976" s="19">
        <f>J975</f>
        <v>27.2</v>
      </c>
      <c r="L976" s="17">
        <v>49.87</v>
      </c>
      <c r="M976" s="19">
        <f>ROUND(K976*L976,2)</f>
        <v>1356.46</v>
      </c>
    </row>
    <row r="977" spans="1:13" ht="1" customHeight="1" x14ac:dyDescent="0.2">
      <c r="A977" s="20"/>
      <c r="B977" s="20"/>
      <c r="C977" s="20"/>
      <c r="D977" s="33"/>
      <c r="E977" s="20"/>
      <c r="F977" s="20"/>
      <c r="G977" s="20"/>
      <c r="H977" s="20"/>
      <c r="I977" s="20"/>
      <c r="J977" s="20"/>
      <c r="K977" s="20"/>
      <c r="L977" s="20"/>
      <c r="M977" s="20"/>
    </row>
    <row r="978" spans="1:13" x14ac:dyDescent="0.2">
      <c r="A978" s="12" t="s">
        <v>890</v>
      </c>
      <c r="B978" s="13" t="s">
        <v>21</v>
      </c>
      <c r="C978" s="13" t="s">
        <v>49</v>
      </c>
      <c r="D978" s="21" t="s">
        <v>891</v>
      </c>
      <c r="E978" s="14"/>
      <c r="F978" s="14"/>
      <c r="G978" s="14"/>
      <c r="H978" s="14"/>
      <c r="I978" s="14"/>
      <c r="J978" s="14"/>
      <c r="K978" s="15">
        <f>K981</f>
        <v>27.2</v>
      </c>
      <c r="L978" s="15">
        <f>L981</f>
        <v>115.31</v>
      </c>
      <c r="M978" s="15">
        <f>M981</f>
        <v>3136.43</v>
      </c>
    </row>
    <row r="979" spans="1:13" ht="120" x14ac:dyDescent="0.2">
      <c r="A979" s="14"/>
      <c r="B979" s="14"/>
      <c r="C979" s="14"/>
      <c r="D979" s="21" t="s">
        <v>892</v>
      </c>
      <c r="E979" s="14"/>
      <c r="F979" s="14"/>
      <c r="G979" s="14"/>
      <c r="H979" s="14"/>
      <c r="I979" s="14"/>
      <c r="J979" s="14"/>
      <c r="K979" s="14"/>
      <c r="L979" s="14"/>
      <c r="M979" s="14"/>
    </row>
    <row r="980" spans="1:13" x14ac:dyDescent="0.2">
      <c r="A980" s="14"/>
      <c r="B980" s="14"/>
      <c r="C980" s="14"/>
      <c r="D980" s="32"/>
      <c r="E980" s="13" t="s">
        <v>353</v>
      </c>
      <c r="F980" s="16">
        <v>8</v>
      </c>
      <c r="G980" s="17">
        <v>3.4</v>
      </c>
      <c r="H980" s="17">
        <v>0</v>
      </c>
      <c r="I980" s="17">
        <v>0</v>
      </c>
      <c r="J980" s="15">
        <f>OR(F980&lt;&gt;0,G980&lt;&gt;0,H980&lt;&gt;0,I980&lt;&gt;0)*(F980 + (F980 = 0))*(G980 + (G980 = 0))*(H980 + (H980 = 0))*(I980 + (I980 = 0))</f>
        <v>27.2</v>
      </c>
      <c r="K980" s="14"/>
      <c r="L980" s="14"/>
      <c r="M980" s="14"/>
    </row>
    <row r="981" spans="1:13" x14ac:dyDescent="0.2">
      <c r="A981" s="14"/>
      <c r="B981" s="14"/>
      <c r="C981" s="14"/>
      <c r="D981" s="32"/>
      <c r="E981" s="14"/>
      <c r="F981" s="14"/>
      <c r="G981" s="14"/>
      <c r="H981" s="14"/>
      <c r="I981" s="14"/>
      <c r="J981" s="18" t="s">
        <v>893</v>
      </c>
      <c r="K981" s="19">
        <f>J980</f>
        <v>27.2</v>
      </c>
      <c r="L981" s="17">
        <v>115.31</v>
      </c>
      <c r="M981" s="19">
        <f>ROUND(K981*L981,2)</f>
        <v>3136.43</v>
      </c>
    </row>
    <row r="982" spans="1:13" ht="1" customHeight="1" x14ac:dyDescent="0.2">
      <c r="A982" s="20"/>
      <c r="B982" s="20"/>
      <c r="C982" s="20"/>
      <c r="D982" s="33"/>
      <c r="E982" s="20"/>
      <c r="F982" s="20"/>
      <c r="G982" s="20"/>
      <c r="H982" s="20"/>
      <c r="I982" s="20"/>
      <c r="J982" s="20"/>
      <c r="K982" s="20"/>
      <c r="L982" s="20"/>
      <c r="M982" s="20"/>
    </row>
    <row r="983" spans="1:13" x14ac:dyDescent="0.2">
      <c r="A983" s="12" t="s">
        <v>865</v>
      </c>
      <c r="B983" s="13" t="s">
        <v>21</v>
      </c>
      <c r="C983" s="13" t="s">
        <v>49</v>
      </c>
      <c r="D983" s="21" t="s">
        <v>866</v>
      </c>
      <c r="E983" s="14"/>
      <c r="F983" s="14"/>
      <c r="G983" s="14"/>
      <c r="H983" s="14"/>
      <c r="I983" s="14"/>
      <c r="J983" s="14"/>
      <c r="K983" s="15">
        <f>K986</f>
        <v>32.880000000000003</v>
      </c>
      <c r="L983" s="15">
        <f>L986</f>
        <v>201.3</v>
      </c>
      <c r="M983" s="15">
        <f>M986</f>
        <v>6618.74</v>
      </c>
    </row>
    <row r="984" spans="1:13" ht="84" x14ac:dyDescent="0.2">
      <c r="A984" s="14"/>
      <c r="B984" s="14"/>
      <c r="C984" s="14"/>
      <c r="D984" s="21" t="s">
        <v>867</v>
      </c>
      <c r="E984" s="14"/>
      <c r="F984" s="14"/>
      <c r="G984" s="14"/>
      <c r="H984" s="14"/>
      <c r="I984" s="14"/>
      <c r="J984" s="14"/>
      <c r="K984" s="14"/>
      <c r="L984" s="14"/>
      <c r="M984" s="14"/>
    </row>
    <row r="985" spans="1:13" x14ac:dyDescent="0.2">
      <c r="A985" s="14"/>
      <c r="B985" s="14"/>
      <c r="C985" s="14"/>
      <c r="D985" s="32"/>
      <c r="E985" s="13" t="s">
        <v>353</v>
      </c>
      <c r="F985" s="16">
        <v>1</v>
      </c>
      <c r="G985" s="17">
        <v>32.880000000000003</v>
      </c>
      <c r="H985" s="17">
        <v>0</v>
      </c>
      <c r="I985" s="17">
        <v>0</v>
      </c>
      <c r="J985" s="15">
        <f>OR(F985&lt;&gt;0,G985&lt;&gt;0,H985&lt;&gt;0,I985&lt;&gt;0)*(F985 + (F985 = 0))*(G985 + (G985 = 0))*(H985 + (H985 = 0))*(I985 + (I985 = 0))</f>
        <v>32.880000000000003</v>
      </c>
      <c r="K985" s="14"/>
      <c r="L985" s="14"/>
      <c r="M985" s="14"/>
    </row>
    <row r="986" spans="1:13" x14ac:dyDescent="0.2">
      <c r="A986" s="14"/>
      <c r="B986" s="14"/>
      <c r="C986" s="14"/>
      <c r="D986" s="32"/>
      <c r="E986" s="14"/>
      <c r="F986" s="14"/>
      <c r="G986" s="14"/>
      <c r="H986" s="14"/>
      <c r="I986" s="14"/>
      <c r="J986" s="18" t="s">
        <v>869</v>
      </c>
      <c r="K986" s="19">
        <f>J985</f>
        <v>32.880000000000003</v>
      </c>
      <c r="L986" s="17">
        <v>201.3</v>
      </c>
      <c r="M986" s="19">
        <f>ROUND(K986*L986,2)</f>
        <v>6618.74</v>
      </c>
    </row>
    <row r="987" spans="1:13" ht="1" customHeight="1" x14ac:dyDescent="0.2">
      <c r="A987" s="20"/>
      <c r="B987" s="20"/>
      <c r="C987" s="20"/>
      <c r="D987" s="33"/>
      <c r="E987" s="20"/>
      <c r="F987" s="20"/>
      <c r="G987" s="20"/>
      <c r="H987" s="20"/>
      <c r="I987" s="20"/>
      <c r="J987" s="20"/>
      <c r="K987" s="20"/>
      <c r="L987" s="20"/>
      <c r="M987" s="20"/>
    </row>
    <row r="988" spans="1:13" x14ac:dyDescent="0.2">
      <c r="A988" s="14"/>
      <c r="B988" s="14"/>
      <c r="C988" s="14"/>
      <c r="D988" s="32"/>
      <c r="E988" s="14"/>
      <c r="F988" s="14"/>
      <c r="G988" s="14"/>
      <c r="H988" s="14"/>
      <c r="I988" s="14"/>
      <c r="J988" s="18" t="s">
        <v>894</v>
      </c>
      <c r="K988" s="17">
        <v>1</v>
      </c>
      <c r="L988" s="19">
        <f>M973+M978+M983</f>
        <v>11111.63</v>
      </c>
      <c r="M988" s="19">
        <f>ROUND(K988*L988,2)</f>
        <v>11111.63</v>
      </c>
    </row>
    <row r="989" spans="1:13" ht="1" customHeight="1" x14ac:dyDescent="0.2">
      <c r="A989" s="20"/>
      <c r="B989" s="20"/>
      <c r="C989" s="20"/>
      <c r="D989" s="33"/>
      <c r="E989" s="20"/>
      <c r="F989" s="20"/>
      <c r="G989" s="20"/>
      <c r="H989" s="20"/>
      <c r="I989" s="20"/>
      <c r="J989" s="20"/>
      <c r="K989" s="20"/>
      <c r="L989" s="20"/>
      <c r="M989" s="20"/>
    </row>
    <row r="990" spans="1:13" x14ac:dyDescent="0.2">
      <c r="A990" s="14"/>
      <c r="B990" s="14"/>
      <c r="C990" s="14"/>
      <c r="D990" s="32"/>
      <c r="E990" s="14"/>
      <c r="F990" s="14"/>
      <c r="G990" s="14"/>
      <c r="H990" s="14"/>
      <c r="I990" s="14"/>
      <c r="J990" s="18" t="s">
        <v>895</v>
      </c>
      <c r="K990" s="22">
        <v>1</v>
      </c>
      <c r="L990" s="19">
        <f>M936+M959+M972</f>
        <v>48619.54</v>
      </c>
      <c r="M990" s="19">
        <f>ROUND(K990*L990,2)</f>
        <v>48619.54</v>
      </c>
    </row>
    <row r="991" spans="1:13" ht="1" customHeight="1" x14ac:dyDescent="0.2">
      <c r="A991" s="20"/>
      <c r="B991" s="20"/>
      <c r="C991" s="20"/>
      <c r="D991" s="33"/>
      <c r="E991" s="20"/>
      <c r="F991" s="20"/>
      <c r="G991" s="20"/>
      <c r="H991" s="20"/>
      <c r="I991" s="20"/>
      <c r="J991" s="20"/>
      <c r="K991" s="20"/>
      <c r="L991" s="20"/>
      <c r="M991" s="20"/>
    </row>
    <row r="992" spans="1:13" x14ac:dyDescent="0.2">
      <c r="A992" s="5" t="s">
        <v>896</v>
      </c>
      <c r="B992" s="5" t="s">
        <v>15</v>
      </c>
      <c r="C992" s="5" t="s">
        <v>16</v>
      </c>
      <c r="D992" s="30" t="s">
        <v>392</v>
      </c>
      <c r="E992" s="6"/>
      <c r="F992" s="6"/>
      <c r="G992" s="6"/>
      <c r="H992" s="6"/>
      <c r="I992" s="6"/>
      <c r="J992" s="6"/>
      <c r="K992" s="7">
        <f>K1025</f>
        <v>1</v>
      </c>
      <c r="L992" s="8">
        <f>L1025</f>
        <v>50630</v>
      </c>
      <c r="M992" s="8">
        <f>M1025</f>
        <v>50630</v>
      </c>
    </row>
    <row r="993" spans="1:13" x14ac:dyDescent="0.2">
      <c r="A993" s="9" t="s">
        <v>897</v>
      </c>
      <c r="B993" s="9" t="s">
        <v>15</v>
      </c>
      <c r="C993" s="9" t="s">
        <v>16</v>
      </c>
      <c r="D993" s="31" t="s">
        <v>898</v>
      </c>
      <c r="E993" s="10"/>
      <c r="F993" s="10"/>
      <c r="G993" s="10"/>
      <c r="H993" s="10"/>
      <c r="I993" s="10"/>
      <c r="J993" s="10"/>
      <c r="K993" s="11">
        <f>K998</f>
        <v>1</v>
      </c>
      <c r="L993" s="11">
        <f>L998</f>
        <v>22252.799999999999</v>
      </c>
      <c r="M993" s="11">
        <f>M998</f>
        <v>22252.799999999999</v>
      </c>
    </row>
    <row r="994" spans="1:13" x14ac:dyDescent="0.2">
      <c r="A994" s="12" t="s">
        <v>899</v>
      </c>
      <c r="B994" s="13" t="s">
        <v>21</v>
      </c>
      <c r="C994" s="13" t="s">
        <v>22</v>
      </c>
      <c r="D994" s="21" t="s">
        <v>900</v>
      </c>
      <c r="E994" s="14"/>
      <c r="F994" s="14"/>
      <c r="G994" s="14"/>
      <c r="H994" s="14"/>
      <c r="I994" s="14"/>
      <c r="J994" s="14"/>
      <c r="K994" s="17">
        <v>1</v>
      </c>
      <c r="L994" s="17">
        <v>3952.8</v>
      </c>
      <c r="M994" s="15">
        <f>ROUND(K994*L994,2)</f>
        <v>3952.8</v>
      </c>
    </row>
    <row r="995" spans="1:13" ht="96" x14ac:dyDescent="0.2">
      <c r="A995" s="14"/>
      <c r="B995" s="14"/>
      <c r="C995" s="14"/>
      <c r="D995" s="21" t="s">
        <v>901</v>
      </c>
      <c r="E995" s="14"/>
      <c r="F995" s="14"/>
      <c r="G995" s="14"/>
      <c r="H995" s="14"/>
      <c r="I995" s="14"/>
      <c r="J995" s="14"/>
      <c r="K995" s="14"/>
      <c r="L995" s="14"/>
      <c r="M995" s="14"/>
    </row>
    <row r="996" spans="1:13" x14ac:dyDescent="0.2">
      <c r="A996" s="12" t="s">
        <v>902</v>
      </c>
      <c r="B996" s="13" t="s">
        <v>21</v>
      </c>
      <c r="C996" s="13" t="s">
        <v>22</v>
      </c>
      <c r="D996" s="21" t="s">
        <v>903</v>
      </c>
      <c r="E996" s="14"/>
      <c r="F996" s="14"/>
      <c r="G996" s="14"/>
      <c r="H996" s="14"/>
      <c r="I996" s="14"/>
      <c r="J996" s="14"/>
      <c r="K996" s="17">
        <v>1</v>
      </c>
      <c r="L996" s="17">
        <v>18300</v>
      </c>
      <c r="M996" s="15">
        <f>ROUND(K996*L996,2)</f>
        <v>18300</v>
      </c>
    </row>
    <row r="997" spans="1:13" x14ac:dyDescent="0.2">
      <c r="A997" s="14"/>
      <c r="B997" s="14"/>
      <c r="C997" s="14"/>
      <c r="D997" s="21" t="s">
        <v>904</v>
      </c>
      <c r="E997" s="14"/>
      <c r="F997" s="14"/>
      <c r="G997" s="14"/>
      <c r="H997" s="14"/>
      <c r="I997" s="14"/>
      <c r="J997" s="14"/>
      <c r="K997" s="14"/>
      <c r="L997" s="14"/>
      <c r="M997" s="14"/>
    </row>
    <row r="998" spans="1:13" x14ac:dyDescent="0.2">
      <c r="A998" s="14"/>
      <c r="B998" s="14"/>
      <c r="C998" s="14"/>
      <c r="D998" s="32"/>
      <c r="E998" s="14"/>
      <c r="F998" s="14"/>
      <c r="G998" s="14"/>
      <c r="H998" s="14"/>
      <c r="I998" s="14"/>
      <c r="J998" s="18" t="s">
        <v>905</v>
      </c>
      <c r="K998" s="17">
        <v>1</v>
      </c>
      <c r="L998" s="19">
        <f>M994+M996</f>
        <v>22252.799999999999</v>
      </c>
      <c r="M998" s="19">
        <f>ROUND(K998*L998,2)</f>
        <v>22252.799999999999</v>
      </c>
    </row>
    <row r="999" spans="1:13" ht="1" customHeight="1" x14ac:dyDescent="0.2">
      <c r="A999" s="20"/>
      <c r="B999" s="20"/>
      <c r="C999" s="20"/>
      <c r="D999" s="33"/>
      <c r="E999" s="20"/>
      <c r="F999" s="20"/>
      <c r="G999" s="20"/>
      <c r="H999" s="20"/>
      <c r="I999" s="20"/>
      <c r="J999" s="20"/>
      <c r="K999" s="20"/>
      <c r="L999" s="20"/>
      <c r="M999" s="20"/>
    </row>
    <row r="1000" spans="1:13" x14ac:dyDescent="0.2">
      <c r="A1000" s="9" t="s">
        <v>906</v>
      </c>
      <c r="B1000" s="9" t="s">
        <v>15</v>
      </c>
      <c r="C1000" s="9" t="s">
        <v>16</v>
      </c>
      <c r="D1000" s="31" t="s">
        <v>907</v>
      </c>
      <c r="E1000" s="10"/>
      <c r="F1000" s="10"/>
      <c r="G1000" s="10"/>
      <c r="H1000" s="10"/>
      <c r="I1000" s="10"/>
      <c r="J1000" s="10"/>
      <c r="K1000" s="11">
        <f>K1006</f>
        <v>1</v>
      </c>
      <c r="L1000" s="11">
        <f>L1006</f>
        <v>8808.4</v>
      </c>
      <c r="M1000" s="11">
        <f>M1006</f>
        <v>8808.4</v>
      </c>
    </row>
    <row r="1001" spans="1:13" x14ac:dyDescent="0.2">
      <c r="A1001" s="12" t="s">
        <v>908</v>
      </c>
      <c r="B1001" s="13" t="s">
        <v>21</v>
      </c>
      <c r="C1001" s="13" t="s">
        <v>22</v>
      </c>
      <c r="D1001" s="21" t="s">
        <v>907</v>
      </c>
      <c r="E1001" s="14"/>
      <c r="F1001" s="14"/>
      <c r="G1001" s="14"/>
      <c r="H1001" s="14"/>
      <c r="I1001" s="14"/>
      <c r="J1001" s="14"/>
      <c r="K1001" s="15">
        <f>K1004</f>
        <v>1</v>
      </c>
      <c r="L1001" s="15">
        <f>L1004</f>
        <v>8808.4</v>
      </c>
      <c r="M1001" s="15">
        <f>M1004</f>
        <v>8808.4</v>
      </c>
    </row>
    <row r="1002" spans="1:13" ht="24" x14ac:dyDescent="0.2">
      <c r="A1002" s="14"/>
      <c r="B1002" s="14"/>
      <c r="C1002" s="14"/>
      <c r="D1002" s="21" t="s">
        <v>909</v>
      </c>
      <c r="E1002" s="14"/>
      <c r="F1002" s="14"/>
      <c r="G1002" s="14"/>
      <c r="H1002" s="14"/>
      <c r="I1002" s="14"/>
      <c r="J1002" s="14"/>
      <c r="K1002" s="14"/>
      <c r="L1002" s="14"/>
      <c r="M1002" s="14"/>
    </row>
    <row r="1003" spans="1:13" x14ac:dyDescent="0.2">
      <c r="A1003" s="14"/>
      <c r="B1003" s="14"/>
      <c r="C1003" s="14"/>
      <c r="D1003" s="32"/>
      <c r="E1003" s="13" t="s">
        <v>16</v>
      </c>
      <c r="F1003" s="16">
        <v>1</v>
      </c>
      <c r="G1003" s="17">
        <v>0</v>
      </c>
      <c r="H1003" s="17">
        <v>0</v>
      </c>
      <c r="I1003" s="17">
        <v>0</v>
      </c>
      <c r="J1003" s="15">
        <f>OR(F1003&lt;&gt;0,G1003&lt;&gt;0,H1003&lt;&gt;0,I1003&lt;&gt;0)*(F1003 + (F1003 = 0))*(G1003 + (G1003 = 0))*(H1003 + (H1003 = 0))*(I1003 + (I1003 = 0))</f>
        <v>1</v>
      </c>
      <c r="K1003" s="14"/>
      <c r="L1003" s="14"/>
      <c r="M1003" s="14"/>
    </row>
    <row r="1004" spans="1:13" x14ac:dyDescent="0.2">
      <c r="A1004" s="14"/>
      <c r="B1004" s="14"/>
      <c r="C1004" s="14"/>
      <c r="D1004" s="32"/>
      <c r="E1004" s="14"/>
      <c r="F1004" s="14"/>
      <c r="G1004" s="14"/>
      <c r="H1004" s="14"/>
      <c r="I1004" s="14"/>
      <c r="J1004" s="18" t="s">
        <v>910</v>
      </c>
      <c r="K1004" s="19">
        <f>J1003</f>
        <v>1</v>
      </c>
      <c r="L1004" s="17">
        <v>8808.4</v>
      </c>
      <c r="M1004" s="19">
        <f>ROUND(K1004*L1004,2)</f>
        <v>8808.4</v>
      </c>
    </row>
    <row r="1005" spans="1:13" ht="1" customHeight="1" x14ac:dyDescent="0.2">
      <c r="A1005" s="20"/>
      <c r="B1005" s="20"/>
      <c r="C1005" s="20"/>
      <c r="D1005" s="33"/>
      <c r="E1005" s="20"/>
      <c r="F1005" s="20"/>
      <c r="G1005" s="20"/>
      <c r="H1005" s="20"/>
      <c r="I1005" s="20"/>
      <c r="J1005" s="20"/>
      <c r="K1005" s="20"/>
      <c r="L1005" s="20"/>
      <c r="M1005" s="20"/>
    </row>
    <row r="1006" spans="1:13" x14ac:dyDescent="0.2">
      <c r="A1006" s="14"/>
      <c r="B1006" s="14"/>
      <c r="C1006" s="14"/>
      <c r="D1006" s="32"/>
      <c r="E1006" s="14"/>
      <c r="F1006" s="14"/>
      <c r="G1006" s="14"/>
      <c r="H1006" s="14"/>
      <c r="I1006" s="14"/>
      <c r="J1006" s="18" t="s">
        <v>911</v>
      </c>
      <c r="K1006" s="17">
        <v>1</v>
      </c>
      <c r="L1006" s="19">
        <f>M1001</f>
        <v>8808.4</v>
      </c>
      <c r="M1006" s="19">
        <f>ROUND(K1006*L1006,2)</f>
        <v>8808.4</v>
      </c>
    </row>
    <row r="1007" spans="1:13" ht="1" customHeight="1" x14ac:dyDescent="0.2">
      <c r="A1007" s="20"/>
      <c r="B1007" s="20"/>
      <c r="C1007" s="20"/>
      <c r="D1007" s="33"/>
      <c r="E1007" s="20"/>
      <c r="F1007" s="20"/>
      <c r="G1007" s="20"/>
      <c r="H1007" s="20"/>
      <c r="I1007" s="20"/>
      <c r="J1007" s="20"/>
      <c r="K1007" s="20"/>
      <c r="L1007" s="20"/>
      <c r="M1007" s="20"/>
    </row>
    <row r="1008" spans="1:13" x14ac:dyDescent="0.2">
      <c r="A1008" s="9" t="s">
        <v>912</v>
      </c>
      <c r="B1008" s="9" t="s">
        <v>15</v>
      </c>
      <c r="C1008" s="9" t="s">
        <v>16</v>
      </c>
      <c r="D1008" s="31" t="s">
        <v>125</v>
      </c>
      <c r="E1008" s="10"/>
      <c r="F1008" s="10"/>
      <c r="G1008" s="10"/>
      <c r="H1008" s="10"/>
      <c r="I1008" s="10"/>
      <c r="J1008" s="10"/>
      <c r="K1008" s="11">
        <f>K1016</f>
        <v>1</v>
      </c>
      <c r="L1008" s="11">
        <f>L1016</f>
        <v>1537.2</v>
      </c>
      <c r="M1008" s="11">
        <f>M1016</f>
        <v>1537.2</v>
      </c>
    </row>
    <row r="1009" spans="1:13" x14ac:dyDescent="0.2">
      <c r="A1009" s="12" t="s">
        <v>913</v>
      </c>
      <c r="B1009" s="13" t="s">
        <v>21</v>
      </c>
      <c r="C1009" s="13" t="s">
        <v>56</v>
      </c>
      <c r="D1009" s="21" t="s">
        <v>125</v>
      </c>
      <c r="E1009" s="14"/>
      <c r="F1009" s="14"/>
      <c r="G1009" s="14"/>
      <c r="H1009" s="14"/>
      <c r="I1009" s="14"/>
      <c r="J1009" s="14"/>
      <c r="K1009" s="17">
        <v>1</v>
      </c>
      <c r="L1009" s="17">
        <v>146.4</v>
      </c>
      <c r="M1009" s="15">
        <f>ROUND(K1009*L1009,2)</f>
        <v>146.4</v>
      </c>
    </row>
    <row r="1010" spans="1:13" ht="84" x14ac:dyDescent="0.2">
      <c r="A1010" s="14"/>
      <c r="B1010" s="14"/>
      <c r="C1010" s="14"/>
      <c r="D1010" s="21" t="s">
        <v>914</v>
      </c>
      <c r="E1010" s="14"/>
      <c r="F1010" s="14"/>
      <c r="G1010" s="14"/>
      <c r="H1010" s="14"/>
      <c r="I1010" s="14"/>
      <c r="J1010" s="14"/>
      <c r="K1010" s="14"/>
      <c r="L1010" s="14"/>
      <c r="M1010" s="14"/>
    </row>
    <row r="1011" spans="1:13" x14ac:dyDescent="0.2">
      <c r="A1011" s="12" t="s">
        <v>915</v>
      </c>
      <c r="B1011" s="13" t="s">
        <v>21</v>
      </c>
      <c r="C1011" s="13" t="s">
        <v>56</v>
      </c>
      <c r="D1011" s="21" t="s">
        <v>916</v>
      </c>
      <c r="E1011" s="14"/>
      <c r="F1011" s="14"/>
      <c r="G1011" s="14"/>
      <c r="H1011" s="14"/>
      <c r="I1011" s="14"/>
      <c r="J1011" s="14"/>
      <c r="K1011" s="15">
        <f>K1014</f>
        <v>4</v>
      </c>
      <c r="L1011" s="15">
        <f>L1014</f>
        <v>347.7</v>
      </c>
      <c r="M1011" s="15">
        <f>M1014</f>
        <v>1390.8</v>
      </c>
    </row>
    <row r="1012" spans="1:13" ht="24" x14ac:dyDescent="0.2">
      <c r="A1012" s="14"/>
      <c r="B1012" s="14"/>
      <c r="C1012" s="14"/>
      <c r="D1012" s="21" t="s">
        <v>917</v>
      </c>
      <c r="E1012" s="14"/>
      <c r="F1012" s="14"/>
      <c r="G1012" s="14"/>
      <c r="H1012" s="14"/>
      <c r="I1012" s="14"/>
      <c r="J1012" s="14"/>
      <c r="K1012" s="14"/>
      <c r="L1012" s="14"/>
      <c r="M1012" s="14"/>
    </row>
    <row r="1013" spans="1:13" x14ac:dyDescent="0.2">
      <c r="A1013" s="14"/>
      <c r="B1013" s="14"/>
      <c r="C1013" s="14"/>
      <c r="D1013" s="32"/>
      <c r="E1013" s="13" t="s">
        <v>918</v>
      </c>
      <c r="F1013" s="16">
        <v>4</v>
      </c>
      <c r="G1013" s="17">
        <v>0</v>
      </c>
      <c r="H1013" s="17">
        <v>0</v>
      </c>
      <c r="I1013" s="17">
        <v>0</v>
      </c>
      <c r="J1013" s="15">
        <f>OR(F1013&lt;&gt;0,G1013&lt;&gt;0,H1013&lt;&gt;0,I1013&lt;&gt;0)*(F1013 + (F1013 = 0))*(G1013 + (G1013 = 0))*(H1013 + (H1013 = 0))*(I1013 + (I1013 = 0))</f>
        <v>4</v>
      </c>
      <c r="K1013" s="14"/>
      <c r="L1013" s="14"/>
      <c r="M1013" s="14"/>
    </row>
    <row r="1014" spans="1:13" x14ac:dyDescent="0.2">
      <c r="A1014" s="14"/>
      <c r="B1014" s="14"/>
      <c r="C1014" s="14"/>
      <c r="D1014" s="32"/>
      <c r="E1014" s="14"/>
      <c r="F1014" s="14"/>
      <c r="G1014" s="14"/>
      <c r="H1014" s="14"/>
      <c r="I1014" s="14"/>
      <c r="J1014" s="18" t="s">
        <v>919</v>
      </c>
      <c r="K1014" s="19">
        <f>J1013</f>
        <v>4</v>
      </c>
      <c r="L1014" s="17">
        <v>347.7</v>
      </c>
      <c r="M1014" s="19">
        <f>ROUND(K1014*L1014,2)</f>
        <v>1390.8</v>
      </c>
    </row>
    <row r="1015" spans="1:13" ht="1" customHeight="1" x14ac:dyDescent="0.2">
      <c r="A1015" s="20"/>
      <c r="B1015" s="20"/>
      <c r="C1015" s="20"/>
      <c r="D1015" s="33"/>
      <c r="E1015" s="20"/>
      <c r="F1015" s="20"/>
      <c r="G1015" s="20"/>
      <c r="H1015" s="20"/>
      <c r="I1015" s="20"/>
      <c r="J1015" s="20"/>
      <c r="K1015" s="20"/>
      <c r="L1015" s="20"/>
      <c r="M1015" s="20"/>
    </row>
    <row r="1016" spans="1:13" x14ac:dyDescent="0.2">
      <c r="A1016" s="14"/>
      <c r="B1016" s="14"/>
      <c r="C1016" s="14"/>
      <c r="D1016" s="32"/>
      <c r="E1016" s="14"/>
      <c r="F1016" s="14"/>
      <c r="G1016" s="14"/>
      <c r="H1016" s="14"/>
      <c r="I1016" s="14"/>
      <c r="J1016" s="18" t="s">
        <v>920</v>
      </c>
      <c r="K1016" s="17">
        <v>1</v>
      </c>
      <c r="L1016" s="19">
        <f>M1009+M1011</f>
        <v>1537.2</v>
      </c>
      <c r="M1016" s="19">
        <f>ROUND(K1016*L1016,2)</f>
        <v>1537.2</v>
      </c>
    </row>
    <row r="1017" spans="1:13" ht="1" customHeight="1" x14ac:dyDescent="0.2">
      <c r="A1017" s="20"/>
      <c r="B1017" s="20"/>
      <c r="C1017" s="20"/>
      <c r="D1017" s="33"/>
      <c r="E1017" s="20"/>
      <c r="F1017" s="20"/>
      <c r="G1017" s="20"/>
      <c r="H1017" s="20"/>
      <c r="I1017" s="20"/>
      <c r="J1017" s="20"/>
      <c r="K1017" s="20"/>
      <c r="L1017" s="20"/>
      <c r="M1017" s="20"/>
    </row>
    <row r="1018" spans="1:13" x14ac:dyDescent="0.2">
      <c r="A1018" s="9" t="s">
        <v>921</v>
      </c>
      <c r="B1018" s="9" t="s">
        <v>15</v>
      </c>
      <c r="C1018" s="9" t="s">
        <v>16</v>
      </c>
      <c r="D1018" s="31" t="s">
        <v>922</v>
      </c>
      <c r="E1018" s="10"/>
      <c r="F1018" s="10"/>
      <c r="G1018" s="10"/>
      <c r="H1018" s="10"/>
      <c r="I1018" s="10"/>
      <c r="J1018" s="10"/>
      <c r="K1018" s="11">
        <f>K1023</f>
        <v>1</v>
      </c>
      <c r="L1018" s="11">
        <f>L1023</f>
        <v>18031.599999999999</v>
      </c>
      <c r="M1018" s="11">
        <f>M1023</f>
        <v>18031.599999999999</v>
      </c>
    </row>
    <row r="1019" spans="1:13" x14ac:dyDescent="0.2">
      <c r="A1019" s="12" t="s">
        <v>923</v>
      </c>
      <c r="B1019" s="13" t="s">
        <v>21</v>
      </c>
      <c r="C1019" s="13" t="s">
        <v>22</v>
      </c>
      <c r="D1019" s="21" t="s">
        <v>924</v>
      </c>
      <c r="E1019" s="14"/>
      <c r="F1019" s="14"/>
      <c r="G1019" s="14"/>
      <c r="H1019" s="14"/>
      <c r="I1019" s="14"/>
      <c r="J1019" s="14"/>
      <c r="K1019" s="17">
        <v>1</v>
      </c>
      <c r="L1019" s="17">
        <v>17690</v>
      </c>
      <c r="M1019" s="15">
        <f>ROUND(K1019*L1019,2)</f>
        <v>17690</v>
      </c>
    </row>
    <row r="1020" spans="1:13" ht="24" x14ac:dyDescent="0.2">
      <c r="A1020" s="14"/>
      <c r="B1020" s="14"/>
      <c r="C1020" s="14"/>
      <c r="D1020" s="21" t="s">
        <v>925</v>
      </c>
      <c r="E1020" s="14"/>
      <c r="F1020" s="14"/>
      <c r="G1020" s="14"/>
      <c r="H1020" s="14"/>
      <c r="I1020" s="14"/>
      <c r="J1020" s="14"/>
      <c r="K1020" s="14"/>
      <c r="L1020" s="14"/>
      <c r="M1020" s="14"/>
    </row>
    <row r="1021" spans="1:13" x14ac:dyDescent="0.2">
      <c r="A1021" s="12" t="s">
        <v>926</v>
      </c>
      <c r="B1021" s="13" t="s">
        <v>21</v>
      </c>
      <c r="C1021" s="13" t="s">
        <v>22</v>
      </c>
      <c r="D1021" s="21" t="s">
        <v>927</v>
      </c>
      <c r="E1021" s="14"/>
      <c r="F1021" s="14"/>
      <c r="G1021" s="14"/>
      <c r="H1021" s="14"/>
      <c r="I1021" s="14"/>
      <c r="J1021" s="14"/>
      <c r="K1021" s="17">
        <v>1</v>
      </c>
      <c r="L1021" s="17">
        <v>341.6</v>
      </c>
      <c r="M1021" s="15">
        <f>ROUND(K1021*L1021,2)</f>
        <v>341.6</v>
      </c>
    </row>
    <row r="1022" spans="1:13" x14ac:dyDescent="0.2">
      <c r="A1022" s="14"/>
      <c r="B1022" s="14"/>
      <c r="C1022" s="14"/>
      <c r="D1022" s="21" t="s">
        <v>928</v>
      </c>
      <c r="E1022" s="14"/>
      <c r="F1022" s="14"/>
      <c r="G1022" s="14"/>
      <c r="H1022" s="14"/>
      <c r="I1022" s="14"/>
      <c r="J1022" s="14"/>
      <c r="K1022" s="14"/>
      <c r="L1022" s="14"/>
      <c r="M1022" s="14"/>
    </row>
    <row r="1023" spans="1:13" x14ac:dyDescent="0.2">
      <c r="A1023" s="14"/>
      <c r="B1023" s="14"/>
      <c r="C1023" s="14"/>
      <c r="D1023" s="32"/>
      <c r="E1023" s="14"/>
      <c r="F1023" s="14"/>
      <c r="G1023" s="14"/>
      <c r="H1023" s="14"/>
      <c r="I1023" s="14"/>
      <c r="J1023" s="18" t="s">
        <v>929</v>
      </c>
      <c r="K1023" s="17">
        <v>1</v>
      </c>
      <c r="L1023" s="19">
        <f>M1019+M1021</f>
        <v>18031.599999999999</v>
      </c>
      <c r="M1023" s="19">
        <f>ROUND(K1023*L1023,2)</f>
        <v>18031.599999999999</v>
      </c>
    </row>
    <row r="1024" spans="1:13" ht="1" customHeight="1" x14ac:dyDescent="0.2">
      <c r="A1024" s="20"/>
      <c r="B1024" s="20"/>
      <c r="C1024" s="20"/>
      <c r="D1024" s="33"/>
      <c r="E1024" s="20"/>
      <c r="F1024" s="20"/>
      <c r="G1024" s="20"/>
      <c r="H1024" s="20"/>
      <c r="I1024" s="20"/>
      <c r="J1024" s="20"/>
      <c r="K1024" s="20"/>
      <c r="L1024" s="20"/>
      <c r="M1024" s="20"/>
    </row>
    <row r="1025" spans="1:13" x14ac:dyDescent="0.2">
      <c r="A1025" s="14"/>
      <c r="B1025" s="14"/>
      <c r="C1025" s="14"/>
      <c r="D1025" s="32"/>
      <c r="E1025" s="14"/>
      <c r="F1025" s="14"/>
      <c r="G1025" s="14"/>
      <c r="H1025" s="14"/>
      <c r="I1025" s="14"/>
      <c r="J1025" s="18" t="s">
        <v>930</v>
      </c>
      <c r="K1025" s="22">
        <v>1</v>
      </c>
      <c r="L1025" s="19">
        <f>M993+M1000+M1008+M1018</f>
        <v>50630</v>
      </c>
      <c r="M1025" s="19">
        <f>ROUND(K1025*L1025,2)</f>
        <v>50630</v>
      </c>
    </row>
    <row r="1026" spans="1:13" ht="1" customHeight="1" x14ac:dyDescent="0.2">
      <c r="A1026" s="20"/>
      <c r="B1026" s="20"/>
      <c r="C1026" s="20"/>
      <c r="D1026" s="33"/>
      <c r="E1026" s="20"/>
      <c r="F1026" s="20"/>
      <c r="G1026" s="20"/>
      <c r="H1026" s="20"/>
      <c r="I1026" s="20"/>
      <c r="J1026" s="20"/>
      <c r="K1026" s="20"/>
      <c r="L1026" s="20"/>
      <c r="M1026" s="20"/>
    </row>
    <row r="1027" spans="1:13" x14ac:dyDescent="0.2">
      <c r="A1027" s="5" t="s">
        <v>931</v>
      </c>
      <c r="B1027" s="5" t="s">
        <v>15</v>
      </c>
      <c r="C1027" s="5" t="s">
        <v>16</v>
      </c>
      <c r="D1027" s="30" t="s">
        <v>932</v>
      </c>
      <c r="E1027" s="6"/>
      <c r="F1027" s="6"/>
      <c r="G1027" s="6"/>
      <c r="H1027" s="6"/>
      <c r="I1027" s="6"/>
      <c r="J1027" s="6"/>
      <c r="K1027" s="7">
        <f>K1049</f>
        <v>1</v>
      </c>
      <c r="L1027" s="8">
        <f>L1049</f>
        <v>10518.73</v>
      </c>
      <c r="M1027" s="8">
        <f>M1049</f>
        <v>10518.73</v>
      </c>
    </row>
    <row r="1028" spans="1:13" x14ac:dyDescent="0.2">
      <c r="A1028" s="9" t="s">
        <v>933</v>
      </c>
      <c r="B1028" s="9" t="s">
        <v>15</v>
      </c>
      <c r="C1028" s="9" t="s">
        <v>16</v>
      </c>
      <c r="D1028" s="31" t="s">
        <v>934</v>
      </c>
      <c r="E1028" s="10"/>
      <c r="F1028" s="10"/>
      <c r="G1028" s="10"/>
      <c r="H1028" s="10"/>
      <c r="I1028" s="10"/>
      <c r="J1028" s="10"/>
      <c r="K1028" s="11">
        <f>K1031</f>
        <v>1</v>
      </c>
      <c r="L1028" s="11">
        <f>L1031</f>
        <v>5673</v>
      </c>
      <c r="M1028" s="11">
        <f>M1031</f>
        <v>5673</v>
      </c>
    </row>
    <row r="1029" spans="1:13" x14ac:dyDescent="0.2">
      <c r="A1029" s="12" t="s">
        <v>935</v>
      </c>
      <c r="B1029" s="13" t="s">
        <v>21</v>
      </c>
      <c r="C1029" s="13" t="s">
        <v>22</v>
      </c>
      <c r="D1029" s="21" t="s">
        <v>932</v>
      </c>
      <c r="E1029" s="14"/>
      <c r="F1029" s="14"/>
      <c r="G1029" s="14"/>
      <c r="H1029" s="14"/>
      <c r="I1029" s="14"/>
      <c r="J1029" s="14"/>
      <c r="K1029" s="17">
        <v>1</v>
      </c>
      <c r="L1029" s="17">
        <v>5673</v>
      </c>
      <c r="M1029" s="15">
        <f>ROUND(K1029*L1029,2)</f>
        <v>5673</v>
      </c>
    </row>
    <row r="1030" spans="1:13" ht="36" x14ac:dyDescent="0.2">
      <c r="A1030" s="14"/>
      <c r="B1030" s="14"/>
      <c r="C1030" s="14"/>
      <c r="D1030" s="21" t="s">
        <v>936</v>
      </c>
      <c r="E1030" s="14"/>
      <c r="F1030" s="14"/>
      <c r="G1030" s="14"/>
      <c r="H1030" s="14"/>
      <c r="I1030" s="14"/>
      <c r="J1030" s="14"/>
      <c r="K1030" s="14"/>
      <c r="L1030" s="14"/>
      <c r="M1030" s="14"/>
    </row>
    <row r="1031" spans="1:13" x14ac:dyDescent="0.2">
      <c r="A1031" s="14"/>
      <c r="B1031" s="14"/>
      <c r="C1031" s="14"/>
      <c r="D1031" s="32"/>
      <c r="E1031" s="14"/>
      <c r="F1031" s="14"/>
      <c r="G1031" s="14"/>
      <c r="H1031" s="14"/>
      <c r="I1031" s="14"/>
      <c r="J1031" s="18" t="s">
        <v>937</v>
      </c>
      <c r="K1031" s="17">
        <v>1</v>
      </c>
      <c r="L1031" s="19">
        <f>M1029</f>
        <v>5673</v>
      </c>
      <c r="M1031" s="19">
        <f>ROUND(K1031*L1031,2)</f>
        <v>5673</v>
      </c>
    </row>
    <row r="1032" spans="1:13" ht="1" customHeight="1" x14ac:dyDescent="0.2">
      <c r="A1032" s="20"/>
      <c r="B1032" s="20"/>
      <c r="C1032" s="20"/>
      <c r="D1032" s="33"/>
      <c r="E1032" s="20"/>
      <c r="F1032" s="20"/>
      <c r="G1032" s="20"/>
      <c r="H1032" s="20"/>
      <c r="I1032" s="20"/>
      <c r="J1032" s="20"/>
      <c r="K1032" s="20"/>
      <c r="L1032" s="20"/>
      <c r="M1032" s="20"/>
    </row>
    <row r="1033" spans="1:13" x14ac:dyDescent="0.2">
      <c r="A1033" s="9" t="s">
        <v>938</v>
      </c>
      <c r="B1033" s="9" t="s">
        <v>15</v>
      </c>
      <c r="C1033" s="9" t="s">
        <v>16</v>
      </c>
      <c r="D1033" s="31" t="s">
        <v>175</v>
      </c>
      <c r="E1033" s="10"/>
      <c r="F1033" s="10"/>
      <c r="G1033" s="10"/>
      <c r="H1033" s="10"/>
      <c r="I1033" s="10"/>
      <c r="J1033" s="10"/>
      <c r="K1033" s="11">
        <f>K1038</f>
        <v>1</v>
      </c>
      <c r="L1033" s="11">
        <f>L1038</f>
        <v>341.97</v>
      </c>
      <c r="M1033" s="11">
        <f>M1038</f>
        <v>341.97</v>
      </c>
    </row>
    <row r="1034" spans="1:13" x14ac:dyDescent="0.2">
      <c r="A1034" s="12" t="s">
        <v>939</v>
      </c>
      <c r="B1034" s="13" t="s">
        <v>21</v>
      </c>
      <c r="C1034" s="13" t="s">
        <v>56</v>
      </c>
      <c r="D1034" s="21" t="s">
        <v>940</v>
      </c>
      <c r="E1034" s="14"/>
      <c r="F1034" s="14"/>
      <c r="G1034" s="14"/>
      <c r="H1034" s="14"/>
      <c r="I1034" s="14"/>
      <c r="J1034" s="14"/>
      <c r="K1034" s="17">
        <v>1</v>
      </c>
      <c r="L1034" s="17">
        <v>156.77000000000001</v>
      </c>
      <c r="M1034" s="15">
        <f>ROUND(K1034*L1034,2)</f>
        <v>156.77000000000001</v>
      </c>
    </row>
    <row r="1035" spans="1:13" ht="84" x14ac:dyDescent="0.2">
      <c r="A1035" s="14"/>
      <c r="B1035" s="14"/>
      <c r="C1035" s="14"/>
      <c r="D1035" s="21" t="s">
        <v>941</v>
      </c>
      <c r="E1035" s="14"/>
      <c r="F1035" s="14"/>
      <c r="G1035" s="14"/>
      <c r="H1035" s="14"/>
      <c r="I1035" s="14"/>
      <c r="J1035" s="14"/>
      <c r="K1035" s="14"/>
      <c r="L1035" s="14"/>
      <c r="M1035" s="14"/>
    </row>
    <row r="1036" spans="1:13" x14ac:dyDescent="0.2">
      <c r="A1036" s="12" t="s">
        <v>942</v>
      </c>
      <c r="B1036" s="13" t="s">
        <v>21</v>
      </c>
      <c r="C1036" s="13" t="s">
        <v>56</v>
      </c>
      <c r="D1036" s="21" t="s">
        <v>943</v>
      </c>
      <c r="E1036" s="14"/>
      <c r="F1036" s="14"/>
      <c r="G1036" s="14"/>
      <c r="H1036" s="14"/>
      <c r="I1036" s="14"/>
      <c r="J1036" s="14"/>
      <c r="K1036" s="17">
        <v>1</v>
      </c>
      <c r="L1036" s="17">
        <v>185.2</v>
      </c>
      <c r="M1036" s="15">
        <f>ROUND(K1036*L1036,2)</f>
        <v>185.2</v>
      </c>
    </row>
    <row r="1037" spans="1:13" ht="48" x14ac:dyDescent="0.2">
      <c r="A1037" s="14"/>
      <c r="B1037" s="14"/>
      <c r="C1037" s="14"/>
      <c r="D1037" s="21" t="s">
        <v>944</v>
      </c>
      <c r="E1037" s="14"/>
      <c r="F1037" s="14"/>
      <c r="G1037" s="14"/>
      <c r="H1037" s="14"/>
      <c r="I1037" s="14"/>
      <c r="J1037" s="14"/>
      <c r="K1037" s="14"/>
      <c r="L1037" s="14"/>
      <c r="M1037" s="14"/>
    </row>
    <row r="1038" spans="1:13" x14ac:dyDescent="0.2">
      <c r="A1038" s="14"/>
      <c r="B1038" s="14"/>
      <c r="C1038" s="14"/>
      <c r="D1038" s="32"/>
      <c r="E1038" s="14"/>
      <c r="F1038" s="14"/>
      <c r="G1038" s="14"/>
      <c r="H1038" s="14"/>
      <c r="I1038" s="14"/>
      <c r="J1038" s="18" t="s">
        <v>945</v>
      </c>
      <c r="K1038" s="17">
        <v>1</v>
      </c>
      <c r="L1038" s="19">
        <f>M1034+M1036</f>
        <v>341.97</v>
      </c>
      <c r="M1038" s="19">
        <f>ROUND(K1038*L1038,2)</f>
        <v>341.97</v>
      </c>
    </row>
    <row r="1039" spans="1:13" ht="1" customHeight="1" x14ac:dyDescent="0.2">
      <c r="A1039" s="20"/>
      <c r="B1039" s="20"/>
      <c r="C1039" s="20"/>
      <c r="D1039" s="33"/>
      <c r="E1039" s="20"/>
      <c r="F1039" s="20"/>
      <c r="G1039" s="20"/>
      <c r="H1039" s="20"/>
      <c r="I1039" s="20"/>
      <c r="J1039" s="20"/>
      <c r="K1039" s="20"/>
      <c r="L1039" s="20"/>
      <c r="M1039" s="20"/>
    </row>
    <row r="1040" spans="1:13" x14ac:dyDescent="0.2">
      <c r="A1040" s="9" t="s">
        <v>946</v>
      </c>
      <c r="B1040" s="9" t="s">
        <v>15</v>
      </c>
      <c r="C1040" s="9" t="s">
        <v>16</v>
      </c>
      <c r="D1040" s="31" t="s">
        <v>141</v>
      </c>
      <c r="E1040" s="10"/>
      <c r="F1040" s="10"/>
      <c r="G1040" s="10"/>
      <c r="H1040" s="10"/>
      <c r="I1040" s="10"/>
      <c r="J1040" s="10"/>
      <c r="K1040" s="11">
        <f>K1047</f>
        <v>1</v>
      </c>
      <c r="L1040" s="11">
        <f>L1047</f>
        <v>4503.76</v>
      </c>
      <c r="M1040" s="11">
        <f>M1047</f>
        <v>4503.76</v>
      </c>
    </row>
    <row r="1041" spans="1:13" x14ac:dyDescent="0.2">
      <c r="A1041" s="12" t="s">
        <v>947</v>
      </c>
      <c r="B1041" s="13" t="s">
        <v>21</v>
      </c>
      <c r="C1041" s="13" t="s">
        <v>56</v>
      </c>
      <c r="D1041" s="21" t="s">
        <v>948</v>
      </c>
      <c r="E1041" s="14"/>
      <c r="F1041" s="14"/>
      <c r="G1041" s="14"/>
      <c r="H1041" s="14"/>
      <c r="I1041" s="14"/>
      <c r="J1041" s="14"/>
      <c r="K1041" s="17">
        <v>4</v>
      </c>
      <c r="L1041" s="17">
        <v>994.79</v>
      </c>
      <c r="M1041" s="15">
        <f>ROUND(K1041*L1041,2)</f>
        <v>3979.16</v>
      </c>
    </row>
    <row r="1042" spans="1:13" ht="24" x14ac:dyDescent="0.2">
      <c r="A1042" s="14"/>
      <c r="B1042" s="14"/>
      <c r="C1042" s="14"/>
      <c r="D1042" s="21" t="s">
        <v>949</v>
      </c>
      <c r="E1042" s="14"/>
      <c r="F1042" s="14"/>
      <c r="G1042" s="14"/>
      <c r="H1042" s="14"/>
      <c r="I1042" s="14"/>
      <c r="J1042" s="14"/>
      <c r="K1042" s="14"/>
      <c r="L1042" s="14"/>
      <c r="M1042" s="14"/>
    </row>
    <row r="1043" spans="1:13" x14ac:dyDescent="0.2">
      <c r="A1043" s="12" t="s">
        <v>950</v>
      </c>
      <c r="B1043" s="13" t="s">
        <v>21</v>
      </c>
      <c r="C1043" s="13" t="s">
        <v>56</v>
      </c>
      <c r="D1043" s="21" t="s">
        <v>951</v>
      </c>
      <c r="E1043" s="14"/>
      <c r="F1043" s="14"/>
      <c r="G1043" s="14"/>
      <c r="H1043" s="14"/>
      <c r="I1043" s="14"/>
      <c r="J1043" s="14"/>
      <c r="K1043" s="17">
        <v>4</v>
      </c>
      <c r="L1043" s="17">
        <v>51.85</v>
      </c>
      <c r="M1043" s="15">
        <f>ROUND(K1043*L1043,2)</f>
        <v>207.4</v>
      </c>
    </row>
    <row r="1044" spans="1:13" ht="36" x14ac:dyDescent="0.2">
      <c r="A1044" s="14"/>
      <c r="B1044" s="14"/>
      <c r="C1044" s="14"/>
      <c r="D1044" s="21" t="s">
        <v>952</v>
      </c>
      <c r="E1044" s="14"/>
      <c r="F1044" s="14"/>
      <c r="G1044" s="14"/>
      <c r="H1044" s="14"/>
      <c r="I1044" s="14"/>
      <c r="J1044" s="14"/>
      <c r="K1044" s="14"/>
      <c r="L1044" s="14"/>
      <c r="M1044" s="14"/>
    </row>
    <row r="1045" spans="1:13" x14ac:dyDescent="0.2">
      <c r="A1045" s="12" t="s">
        <v>953</v>
      </c>
      <c r="B1045" s="13" t="s">
        <v>21</v>
      </c>
      <c r="C1045" s="13" t="s">
        <v>56</v>
      </c>
      <c r="D1045" s="21" t="s">
        <v>954</v>
      </c>
      <c r="E1045" s="14"/>
      <c r="F1045" s="14"/>
      <c r="G1045" s="14"/>
      <c r="H1045" s="14"/>
      <c r="I1045" s="14"/>
      <c r="J1045" s="14"/>
      <c r="K1045" s="17">
        <v>4</v>
      </c>
      <c r="L1045" s="17">
        <v>79.3</v>
      </c>
      <c r="M1045" s="15">
        <f>ROUND(K1045*L1045,2)</f>
        <v>317.2</v>
      </c>
    </row>
    <row r="1046" spans="1:13" ht="24" x14ac:dyDescent="0.2">
      <c r="A1046" s="14"/>
      <c r="B1046" s="14"/>
      <c r="C1046" s="14"/>
      <c r="D1046" s="21" t="s">
        <v>955</v>
      </c>
      <c r="E1046" s="14"/>
      <c r="F1046" s="14"/>
      <c r="G1046" s="14"/>
      <c r="H1046" s="14"/>
      <c r="I1046" s="14"/>
      <c r="J1046" s="14"/>
      <c r="K1046" s="14"/>
      <c r="L1046" s="14"/>
      <c r="M1046" s="14"/>
    </row>
    <row r="1047" spans="1:13" x14ac:dyDescent="0.2">
      <c r="A1047" s="14"/>
      <c r="B1047" s="14"/>
      <c r="C1047" s="14"/>
      <c r="D1047" s="32"/>
      <c r="E1047" s="14"/>
      <c r="F1047" s="14"/>
      <c r="G1047" s="14"/>
      <c r="H1047" s="14"/>
      <c r="I1047" s="14"/>
      <c r="J1047" s="18" t="s">
        <v>956</v>
      </c>
      <c r="K1047" s="17">
        <v>1</v>
      </c>
      <c r="L1047" s="19">
        <f>M1041+M1043+M1045</f>
        <v>4503.76</v>
      </c>
      <c r="M1047" s="19">
        <f>ROUND(K1047*L1047,2)</f>
        <v>4503.76</v>
      </c>
    </row>
    <row r="1048" spans="1:13" ht="1" customHeight="1" x14ac:dyDescent="0.2">
      <c r="A1048" s="20"/>
      <c r="B1048" s="20"/>
      <c r="C1048" s="20"/>
      <c r="D1048" s="33"/>
      <c r="E1048" s="20"/>
      <c r="F1048" s="20"/>
      <c r="G1048" s="20"/>
      <c r="H1048" s="20"/>
      <c r="I1048" s="20"/>
      <c r="J1048" s="20"/>
      <c r="K1048" s="20"/>
      <c r="L1048" s="20"/>
      <c r="M1048" s="20"/>
    </row>
    <row r="1049" spans="1:13" x14ac:dyDescent="0.2">
      <c r="A1049" s="14"/>
      <c r="B1049" s="14"/>
      <c r="C1049" s="14"/>
      <c r="D1049" s="32"/>
      <c r="E1049" s="14"/>
      <c r="F1049" s="14"/>
      <c r="G1049" s="14"/>
      <c r="H1049" s="14"/>
      <c r="I1049" s="14"/>
      <c r="J1049" s="18" t="s">
        <v>957</v>
      </c>
      <c r="K1049" s="22">
        <v>1</v>
      </c>
      <c r="L1049" s="19">
        <f>M1028+M1033+M1040</f>
        <v>10518.73</v>
      </c>
      <c r="M1049" s="19">
        <f>ROUND(K1049*L1049,2)</f>
        <v>10518.73</v>
      </c>
    </row>
    <row r="1050" spans="1:13" ht="1" customHeight="1" x14ac:dyDescent="0.2">
      <c r="A1050" s="20"/>
      <c r="B1050" s="20"/>
      <c r="C1050" s="20"/>
      <c r="D1050" s="33"/>
      <c r="E1050" s="20"/>
      <c r="F1050" s="20"/>
      <c r="G1050" s="20"/>
      <c r="H1050" s="20"/>
      <c r="I1050" s="20"/>
      <c r="J1050" s="20"/>
      <c r="K1050" s="20"/>
      <c r="L1050" s="20"/>
      <c r="M1050" s="20"/>
    </row>
    <row r="1051" spans="1:13" x14ac:dyDescent="0.2">
      <c r="A1051" s="5" t="s">
        <v>958</v>
      </c>
      <c r="B1051" s="5" t="s">
        <v>15</v>
      </c>
      <c r="C1051" s="5" t="s">
        <v>16</v>
      </c>
      <c r="D1051" s="30" t="s">
        <v>959</v>
      </c>
      <c r="E1051" s="6"/>
      <c r="F1051" s="6"/>
      <c r="G1051" s="6"/>
      <c r="H1051" s="6"/>
      <c r="I1051" s="6"/>
      <c r="J1051" s="6"/>
      <c r="K1051" s="7">
        <f>K1084</f>
        <v>1</v>
      </c>
      <c r="L1051" s="8">
        <f>L1084</f>
        <v>16387.650000000001</v>
      </c>
      <c r="M1051" s="8">
        <f>M1084</f>
        <v>16387.650000000001</v>
      </c>
    </row>
    <row r="1052" spans="1:13" x14ac:dyDescent="0.2">
      <c r="A1052" s="9" t="s">
        <v>960</v>
      </c>
      <c r="B1052" s="9" t="s">
        <v>15</v>
      </c>
      <c r="C1052" s="9" t="s">
        <v>16</v>
      </c>
      <c r="D1052" s="31" t="s">
        <v>961</v>
      </c>
      <c r="E1052" s="10"/>
      <c r="F1052" s="10"/>
      <c r="G1052" s="10"/>
      <c r="H1052" s="10"/>
      <c r="I1052" s="10"/>
      <c r="J1052" s="10"/>
      <c r="K1052" s="11">
        <f>K1055</f>
        <v>1</v>
      </c>
      <c r="L1052" s="11">
        <f>L1055</f>
        <v>4282.2</v>
      </c>
      <c r="M1052" s="11">
        <f>M1055</f>
        <v>4282.2</v>
      </c>
    </row>
    <row r="1053" spans="1:13" x14ac:dyDescent="0.2">
      <c r="A1053" s="12" t="s">
        <v>962</v>
      </c>
      <c r="B1053" s="13" t="s">
        <v>21</v>
      </c>
      <c r="C1053" s="13" t="s">
        <v>22</v>
      </c>
      <c r="D1053" s="21" t="s">
        <v>959</v>
      </c>
      <c r="E1053" s="14"/>
      <c r="F1053" s="14"/>
      <c r="G1053" s="14"/>
      <c r="H1053" s="14"/>
      <c r="I1053" s="14"/>
      <c r="J1053" s="14"/>
      <c r="K1053" s="17">
        <v>1</v>
      </c>
      <c r="L1053" s="17">
        <v>4282.2</v>
      </c>
      <c r="M1053" s="15">
        <f>ROUND(K1053*L1053,2)</f>
        <v>4282.2</v>
      </c>
    </row>
    <row r="1054" spans="1:13" ht="24" x14ac:dyDescent="0.2">
      <c r="A1054" s="14"/>
      <c r="B1054" s="14"/>
      <c r="C1054" s="14"/>
      <c r="D1054" s="21" t="s">
        <v>963</v>
      </c>
      <c r="E1054" s="14"/>
      <c r="F1054" s="14"/>
      <c r="G1054" s="14"/>
      <c r="H1054" s="14"/>
      <c r="I1054" s="14"/>
      <c r="J1054" s="14"/>
      <c r="K1054" s="14"/>
      <c r="L1054" s="14"/>
      <c r="M1054" s="14"/>
    </row>
    <row r="1055" spans="1:13" x14ac:dyDescent="0.2">
      <c r="A1055" s="14"/>
      <c r="B1055" s="14"/>
      <c r="C1055" s="14"/>
      <c r="D1055" s="32"/>
      <c r="E1055" s="14"/>
      <c r="F1055" s="14"/>
      <c r="G1055" s="14"/>
      <c r="H1055" s="14"/>
      <c r="I1055" s="14"/>
      <c r="J1055" s="18" t="s">
        <v>964</v>
      </c>
      <c r="K1055" s="17">
        <v>1</v>
      </c>
      <c r="L1055" s="19">
        <f>M1053</f>
        <v>4282.2</v>
      </c>
      <c r="M1055" s="19">
        <f>ROUND(K1055*L1055,2)</f>
        <v>4282.2</v>
      </c>
    </row>
    <row r="1056" spans="1:13" ht="1" customHeight="1" x14ac:dyDescent="0.2">
      <c r="A1056" s="20"/>
      <c r="B1056" s="20"/>
      <c r="C1056" s="20"/>
      <c r="D1056" s="33"/>
      <c r="E1056" s="20"/>
      <c r="F1056" s="20"/>
      <c r="G1056" s="20"/>
      <c r="H1056" s="20"/>
      <c r="I1056" s="20"/>
      <c r="J1056" s="20"/>
      <c r="K1056" s="20"/>
      <c r="L1056" s="20"/>
      <c r="M1056" s="20"/>
    </row>
    <row r="1057" spans="1:13" x14ac:dyDescent="0.2">
      <c r="A1057" s="9" t="s">
        <v>965</v>
      </c>
      <c r="B1057" s="9" t="s">
        <v>15</v>
      </c>
      <c r="C1057" s="9" t="s">
        <v>16</v>
      </c>
      <c r="D1057" s="31" t="s">
        <v>966</v>
      </c>
      <c r="E1057" s="10"/>
      <c r="F1057" s="10"/>
      <c r="G1057" s="10"/>
      <c r="H1057" s="10"/>
      <c r="I1057" s="10"/>
      <c r="J1057" s="10"/>
      <c r="K1057" s="11">
        <f>K1060</f>
        <v>1</v>
      </c>
      <c r="L1057" s="11">
        <f>L1060</f>
        <v>756.4</v>
      </c>
      <c r="M1057" s="11">
        <f>M1060</f>
        <v>756.4</v>
      </c>
    </row>
    <row r="1058" spans="1:13" x14ac:dyDescent="0.2">
      <c r="A1058" s="12" t="s">
        <v>967</v>
      </c>
      <c r="B1058" s="13" t="s">
        <v>21</v>
      </c>
      <c r="C1058" s="13" t="s">
        <v>22</v>
      </c>
      <c r="D1058" s="21" t="s">
        <v>968</v>
      </c>
      <c r="E1058" s="14"/>
      <c r="F1058" s="14"/>
      <c r="G1058" s="14"/>
      <c r="H1058" s="14"/>
      <c r="I1058" s="14"/>
      <c r="J1058" s="14"/>
      <c r="K1058" s="17">
        <v>1</v>
      </c>
      <c r="L1058" s="17">
        <v>756.4</v>
      </c>
      <c r="M1058" s="15">
        <f>ROUND(K1058*L1058,2)</f>
        <v>756.4</v>
      </c>
    </row>
    <row r="1059" spans="1:13" ht="24" x14ac:dyDescent="0.2">
      <c r="A1059" s="14"/>
      <c r="B1059" s="14"/>
      <c r="C1059" s="14"/>
      <c r="D1059" s="21" t="s">
        <v>969</v>
      </c>
      <c r="E1059" s="14"/>
      <c r="F1059" s="14"/>
      <c r="G1059" s="14"/>
      <c r="H1059" s="14"/>
      <c r="I1059" s="14"/>
      <c r="J1059" s="14"/>
      <c r="K1059" s="14"/>
      <c r="L1059" s="14"/>
      <c r="M1059" s="14"/>
    </row>
    <row r="1060" spans="1:13" x14ac:dyDescent="0.2">
      <c r="A1060" s="14"/>
      <c r="B1060" s="14"/>
      <c r="C1060" s="14"/>
      <c r="D1060" s="32"/>
      <c r="E1060" s="14"/>
      <c r="F1060" s="14"/>
      <c r="G1060" s="14"/>
      <c r="H1060" s="14"/>
      <c r="I1060" s="14"/>
      <c r="J1060" s="18" t="s">
        <v>970</v>
      </c>
      <c r="K1060" s="17">
        <v>1</v>
      </c>
      <c r="L1060" s="19">
        <f>M1058</f>
        <v>756.4</v>
      </c>
      <c r="M1060" s="19">
        <f>ROUND(K1060*L1060,2)</f>
        <v>756.4</v>
      </c>
    </row>
    <row r="1061" spans="1:13" ht="1" customHeight="1" x14ac:dyDescent="0.2">
      <c r="A1061" s="20"/>
      <c r="B1061" s="20"/>
      <c r="C1061" s="20"/>
      <c r="D1061" s="33"/>
      <c r="E1061" s="20"/>
      <c r="F1061" s="20"/>
      <c r="G1061" s="20"/>
      <c r="H1061" s="20"/>
      <c r="I1061" s="20"/>
      <c r="J1061" s="20"/>
      <c r="K1061" s="20"/>
      <c r="L1061" s="20"/>
      <c r="M1061" s="20"/>
    </row>
    <row r="1062" spans="1:13" x14ac:dyDescent="0.2">
      <c r="A1062" s="9" t="s">
        <v>971</v>
      </c>
      <c r="B1062" s="9" t="s">
        <v>15</v>
      </c>
      <c r="C1062" s="9" t="s">
        <v>16</v>
      </c>
      <c r="D1062" s="31" t="s">
        <v>972</v>
      </c>
      <c r="E1062" s="10"/>
      <c r="F1062" s="10"/>
      <c r="G1062" s="10"/>
      <c r="H1062" s="10"/>
      <c r="I1062" s="10"/>
      <c r="J1062" s="10"/>
      <c r="K1062" s="11">
        <f>K1074</f>
        <v>1</v>
      </c>
      <c r="L1062" s="11">
        <f>L1074</f>
        <v>10251.049999999999</v>
      </c>
      <c r="M1062" s="11">
        <f>M1074</f>
        <v>10251.049999999999</v>
      </c>
    </row>
    <row r="1063" spans="1:13" x14ac:dyDescent="0.2">
      <c r="A1063" s="12" t="s">
        <v>973</v>
      </c>
      <c r="B1063" s="13" t="s">
        <v>21</v>
      </c>
      <c r="C1063" s="13" t="s">
        <v>22</v>
      </c>
      <c r="D1063" s="21" t="s">
        <v>974</v>
      </c>
      <c r="E1063" s="14"/>
      <c r="F1063" s="14"/>
      <c r="G1063" s="14"/>
      <c r="H1063" s="14"/>
      <c r="I1063" s="14"/>
      <c r="J1063" s="14"/>
      <c r="K1063" s="17">
        <v>1</v>
      </c>
      <c r="L1063" s="17">
        <v>2257</v>
      </c>
      <c r="M1063" s="15">
        <f>ROUND(K1063*L1063,2)</f>
        <v>2257</v>
      </c>
    </row>
    <row r="1064" spans="1:13" ht="24" x14ac:dyDescent="0.2">
      <c r="A1064" s="14"/>
      <c r="B1064" s="14"/>
      <c r="C1064" s="14"/>
      <c r="D1064" s="21" t="s">
        <v>975</v>
      </c>
      <c r="E1064" s="14"/>
      <c r="F1064" s="14"/>
      <c r="G1064" s="14"/>
      <c r="H1064" s="14"/>
      <c r="I1064" s="14"/>
      <c r="J1064" s="14"/>
      <c r="K1064" s="14"/>
      <c r="L1064" s="14"/>
      <c r="M1064" s="14"/>
    </row>
    <row r="1065" spans="1:13" x14ac:dyDescent="0.2">
      <c r="A1065" s="12" t="s">
        <v>976</v>
      </c>
      <c r="B1065" s="13" t="s">
        <v>21</v>
      </c>
      <c r="C1065" s="13" t="s">
        <v>22</v>
      </c>
      <c r="D1065" s="21" t="s">
        <v>977</v>
      </c>
      <c r="E1065" s="14"/>
      <c r="F1065" s="14"/>
      <c r="G1065" s="14"/>
      <c r="H1065" s="14"/>
      <c r="I1065" s="14"/>
      <c r="J1065" s="14"/>
      <c r="K1065" s="17">
        <v>1</v>
      </c>
      <c r="L1065" s="17">
        <v>463.6</v>
      </c>
      <c r="M1065" s="15">
        <f>ROUND(K1065*L1065,2)</f>
        <v>463.6</v>
      </c>
    </row>
    <row r="1066" spans="1:13" x14ac:dyDescent="0.2">
      <c r="A1066" s="14"/>
      <c r="B1066" s="14"/>
      <c r="C1066" s="14"/>
      <c r="D1066" s="21" t="s">
        <v>978</v>
      </c>
      <c r="E1066" s="14"/>
      <c r="F1066" s="14"/>
      <c r="G1066" s="14"/>
      <c r="H1066" s="14"/>
      <c r="I1066" s="14"/>
      <c r="J1066" s="14"/>
      <c r="K1066" s="14"/>
      <c r="L1066" s="14"/>
      <c r="M1066" s="14"/>
    </row>
    <row r="1067" spans="1:13" x14ac:dyDescent="0.2">
      <c r="A1067" s="12" t="s">
        <v>979</v>
      </c>
      <c r="B1067" s="13" t="s">
        <v>21</v>
      </c>
      <c r="C1067" s="13" t="s">
        <v>22</v>
      </c>
      <c r="D1067" s="21" t="s">
        <v>980</v>
      </c>
      <c r="E1067" s="14"/>
      <c r="F1067" s="14"/>
      <c r="G1067" s="14"/>
      <c r="H1067" s="14"/>
      <c r="I1067" s="14"/>
      <c r="J1067" s="14"/>
      <c r="K1067" s="17">
        <v>1</v>
      </c>
      <c r="L1067" s="17">
        <v>1403</v>
      </c>
      <c r="M1067" s="15">
        <f>ROUND(K1067*L1067,2)</f>
        <v>1403</v>
      </c>
    </row>
    <row r="1068" spans="1:13" ht="60" x14ac:dyDescent="0.2">
      <c r="A1068" s="14"/>
      <c r="B1068" s="14"/>
      <c r="C1068" s="14"/>
      <c r="D1068" s="21" t="s">
        <v>981</v>
      </c>
      <c r="E1068" s="14"/>
      <c r="F1068" s="14"/>
      <c r="G1068" s="14"/>
      <c r="H1068" s="14"/>
      <c r="I1068" s="14"/>
      <c r="J1068" s="14"/>
      <c r="K1068" s="14"/>
      <c r="L1068" s="14"/>
      <c r="M1068" s="14"/>
    </row>
    <row r="1069" spans="1:13" x14ac:dyDescent="0.2">
      <c r="A1069" s="12" t="s">
        <v>982</v>
      </c>
      <c r="B1069" s="13" t="s">
        <v>21</v>
      </c>
      <c r="C1069" s="13" t="s">
        <v>49</v>
      </c>
      <c r="D1069" s="21" t="s">
        <v>983</v>
      </c>
      <c r="E1069" s="14"/>
      <c r="F1069" s="14"/>
      <c r="G1069" s="14"/>
      <c r="H1069" s="14"/>
      <c r="I1069" s="14"/>
      <c r="J1069" s="14"/>
      <c r="K1069" s="15">
        <f>K1072</f>
        <v>35</v>
      </c>
      <c r="L1069" s="15">
        <f>L1072</f>
        <v>175.07</v>
      </c>
      <c r="M1069" s="15">
        <f>M1072</f>
        <v>6127.45</v>
      </c>
    </row>
    <row r="1070" spans="1:13" ht="48" x14ac:dyDescent="0.2">
      <c r="A1070" s="14"/>
      <c r="B1070" s="14"/>
      <c r="C1070" s="14"/>
      <c r="D1070" s="21" t="s">
        <v>984</v>
      </c>
      <c r="E1070" s="14"/>
      <c r="F1070" s="14"/>
      <c r="G1070" s="14"/>
      <c r="H1070" s="14"/>
      <c r="I1070" s="14"/>
      <c r="J1070" s="14"/>
      <c r="K1070" s="14"/>
      <c r="L1070" s="14"/>
      <c r="M1070" s="14"/>
    </row>
    <row r="1071" spans="1:13" x14ac:dyDescent="0.2">
      <c r="A1071" s="14"/>
      <c r="B1071" s="14"/>
      <c r="C1071" s="14"/>
      <c r="D1071" s="32"/>
      <c r="E1071" s="13" t="s">
        <v>985</v>
      </c>
      <c r="F1071" s="16">
        <v>1</v>
      </c>
      <c r="G1071" s="17">
        <v>35</v>
      </c>
      <c r="H1071" s="17">
        <v>0</v>
      </c>
      <c r="I1071" s="17">
        <v>0</v>
      </c>
      <c r="J1071" s="15">
        <f>OR(F1071&lt;&gt;0,G1071&lt;&gt;0,H1071&lt;&gt;0,I1071&lt;&gt;0)*(F1071 + (F1071 = 0))*(G1071 + (G1071 = 0))*(H1071 + (H1071 = 0))*(I1071 + (I1071 = 0))</f>
        <v>35</v>
      </c>
      <c r="K1071" s="14"/>
      <c r="L1071" s="14"/>
      <c r="M1071" s="14"/>
    </row>
    <row r="1072" spans="1:13" x14ac:dyDescent="0.2">
      <c r="A1072" s="14"/>
      <c r="B1072" s="14"/>
      <c r="C1072" s="14"/>
      <c r="D1072" s="32"/>
      <c r="E1072" s="14"/>
      <c r="F1072" s="14"/>
      <c r="G1072" s="14"/>
      <c r="H1072" s="14"/>
      <c r="I1072" s="14"/>
      <c r="J1072" s="18" t="s">
        <v>986</v>
      </c>
      <c r="K1072" s="19">
        <f>J1071</f>
        <v>35</v>
      </c>
      <c r="L1072" s="17">
        <v>175.07</v>
      </c>
      <c r="M1072" s="19">
        <f>ROUND(K1072*L1072,2)</f>
        <v>6127.45</v>
      </c>
    </row>
    <row r="1073" spans="1:13" ht="1" customHeight="1" x14ac:dyDescent="0.2">
      <c r="A1073" s="20"/>
      <c r="B1073" s="20"/>
      <c r="C1073" s="20"/>
      <c r="D1073" s="33"/>
      <c r="E1073" s="20"/>
      <c r="F1073" s="20"/>
      <c r="G1073" s="20"/>
      <c r="H1073" s="20"/>
      <c r="I1073" s="20"/>
      <c r="J1073" s="20"/>
      <c r="K1073" s="20"/>
      <c r="L1073" s="20"/>
      <c r="M1073" s="20"/>
    </row>
    <row r="1074" spans="1:13" x14ac:dyDescent="0.2">
      <c r="A1074" s="14"/>
      <c r="B1074" s="14"/>
      <c r="C1074" s="14"/>
      <c r="D1074" s="32"/>
      <c r="E1074" s="14"/>
      <c r="F1074" s="14"/>
      <c r="G1074" s="14"/>
      <c r="H1074" s="14"/>
      <c r="I1074" s="14"/>
      <c r="J1074" s="18" t="s">
        <v>987</v>
      </c>
      <c r="K1074" s="17">
        <v>1</v>
      </c>
      <c r="L1074" s="19">
        <f>M1063+M1065+M1067+M1069</f>
        <v>10251.049999999999</v>
      </c>
      <c r="M1074" s="19">
        <f>ROUND(K1074*L1074,2)</f>
        <v>10251.049999999999</v>
      </c>
    </row>
    <row r="1075" spans="1:13" ht="1" customHeight="1" x14ac:dyDescent="0.2">
      <c r="A1075" s="20"/>
      <c r="B1075" s="20"/>
      <c r="C1075" s="20"/>
      <c r="D1075" s="33"/>
      <c r="E1075" s="20"/>
      <c r="F1075" s="20"/>
      <c r="G1075" s="20"/>
      <c r="H1075" s="20"/>
      <c r="I1075" s="20"/>
      <c r="J1075" s="20"/>
      <c r="K1075" s="20"/>
      <c r="L1075" s="20"/>
      <c r="M1075" s="20"/>
    </row>
    <row r="1076" spans="1:13" x14ac:dyDescent="0.2">
      <c r="A1076" s="9" t="s">
        <v>988</v>
      </c>
      <c r="B1076" s="9" t="s">
        <v>15</v>
      </c>
      <c r="C1076" s="9" t="s">
        <v>16</v>
      </c>
      <c r="D1076" s="31" t="s">
        <v>989</v>
      </c>
      <c r="E1076" s="10"/>
      <c r="F1076" s="10"/>
      <c r="G1076" s="10"/>
      <c r="H1076" s="10"/>
      <c r="I1076" s="10"/>
      <c r="J1076" s="10"/>
      <c r="K1076" s="11">
        <f>K1082</f>
        <v>1</v>
      </c>
      <c r="L1076" s="11">
        <f>L1082</f>
        <v>1098</v>
      </c>
      <c r="M1076" s="11">
        <f>M1082</f>
        <v>1098</v>
      </c>
    </row>
    <row r="1077" spans="1:13" x14ac:dyDescent="0.2">
      <c r="A1077" s="12" t="s">
        <v>990</v>
      </c>
      <c r="B1077" s="13" t="s">
        <v>21</v>
      </c>
      <c r="C1077" s="13" t="s">
        <v>66</v>
      </c>
      <c r="D1077" s="21" t="s">
        <v>991</v>
      </c>
      <c r="E1077" s="14"/>
      <c r="F1077" s="14"/>
      <c r="G1077" s="14"/>
      <c r="H1077" s="14"/>
      <c r="I1077" s="14"/>
      <c r="J1077" s="14"/>
      <c r="K1077" s="15">
        <f>K1080</f>
        <v>4</v>
      </c>
      <c r="L1077" s="15">
        <f>L1080</f>
        <v>274.5</v>
      </c>
      <c r="M1077" s="15">
        <f>M1080</f>
        <v>1098</v>
      </c>
    </row>
    <row r="1078" spans="1:13" ht="36" x14ac:dyDescent="0.2">
      <c r="A1078" s="14"/>
      <c r="B1078" s="14"/>
      <c r="C1078" s="14"/>
      <c r="D1078" s="21" t="s">
        <v>992</v>
      </c>
      <c r="E1078" s="14"/>
      <c r="F1078" s="14"/>
      <c r="G1078" s="14"/>
      <c r="H1078" s="14"/>
      <c r="I1078" s="14"/>
      <c r="J1078" s="14"/>
      <c r="K1078" s="14"/>
      <c r="L1078" s="14"/>
      <c r="M1078" s="14"/>
    </row>
    <row r="1079" spans="1:13" x14ac:dyDescent="0.2">
      <c r="A1079" s="14"/>
      <c r="B1079" s="14"/>
      <c r="C1079" s="14"/>
      <c r="D1079" s="32"/>
      <c r="E1079" s="13" t="s">
        <v>993</v>
      </c>
      <c r="F1079" s="16">
        <v>4</v>
      </c>
      <c r="G1079" s="17">
        <v>0</v>
      </c>
      <c r="H1079" s="17">
        <v>0</v>
      </c>
      <c r="I1079" s="17">
        <v>0</v>
      </c>
      <c r="J1079" s="15">
        <f>OR(F1079&lt;&gt;0,G1079&lt;&gt;0,H1079&lt;&gt;0,I1079&lt;&gt;0)*(F1079 + (F1079 = 0))*(G1079 + (G1079 = 0))*(H1079 + (H1079 = 0))*(I1079 + (I1079 = 0))</f>
        <v>4</v>
      </c>
      <c r="K1079" s="14"/>
      <c r="L1079" s="14"/>
      <c r="M1079" s="14"/>
    </row>
    <row r="1080" spans="1:13" x14ac:dyDescent="0.2">
      <c r="A1080" s="14"/>
      <c r="B1080" s="14"/>
      <c r="C1080" s="14"/>
      <c r="D1080" s="32"/>
      <c r="E1080" s="14"/>
      <c r="F1080" s="14"/>
      <c r="G1080" s="14"/>
      <c r="H1080" s="14"/>
      <c r="I1080" s="14"/>
      <c r="J1080" s="18" t="s">
        <v>994</v>
      </c>
      <c r="K1080" s="19">
        <f>J1079</f>
        <v>4</v>
      </c>
      <c r="L1080" s="17">
        <v>274.5</v>
      </c>
      <c r="M1080" s="19">
        <f>ROUND(K1080*L1080,2)</f>
        <v>1098</v>
      </c>
    </row>
    <row r="1081" spans="1:13" ht="1" customHeight="1" x14ac:dyDescent="0.2">
      <c r="A1081" s="20"/>
      <c r="B1081" s="20"/>
      <c r="C1081" s="20"/>
      <c r="D1081" s="33"/>
      <c r="E1081" s="20"/>
      <c r="F1081" s="20"/>
      <c r="G1081" s="20"/>
      <c r="H1081" s="20"/>
      <c r="I1081" s="20"/>
      <c r="J1081" s="20"/>
      <c r="K1081" s="20"/>
      <c r="L1081" s="20"/>
      <c r="M1081" s="20"/>
    </row>
    <row r="1082" spans="1:13" x14ac:dyDescent="0.2">
      <c r="A1082" s="14"/>
      <c r="B1082" s="14"/>
      <c r="C1082" s="14"/>
      <c r="D1082" s="32"/>
      <c r="E1082" s="14"/>
      <c r="F1082" s="14"/>
      <c r="G1082" s="14"/>
      <c r="H1082" s="14"/>
      <c r="I1082" s="14"/>
      <c r="J1082" s="18" t="s">
        <v>995</v>
      </c>
      <c r="K1082" s="17">
        <v>1</v>
      </c>
      <c r="L1082" s="19">
        <f>M1077</f>
        <v>1098</v>
      </c>
      <c r="M1082" s="19">
        <f>ROUND(K1082*L1082,2)</f>
        <v>1098</v>
      </c>
    </row>
    <row r="1083" spans="1:13" ht="1" customHeight="1" x14ac:dyDescent="0.2">
      <c r="A1083" s="20"/>
      <c r="B1083" s="20"/>
      <c r="C1083" s="20"/>
      <c r="D1083" s="33"/>
      <c r="E1083" s="20"/>
      <c r="F1083" s="20"/>
      <c r="G1083" s="20"/>
      <c r="H1083" s="20"/>
      <c r="I1083" s="20"/>
      <c r="J1083" s="20"/>
      <c r="K1083" s="20"/>
      <c r="L1083" s="20"/>
      <c r="M1083" s="20"/>
    </row>
    <row r="1084" spans="1:13" x14ac:dyDescent="0.2">
      <c r="A1084" s="14"/>
      <c r="B1084" s="14"/>
      <c r="C1084" s="14"/>
      <c r="D1084" s="32"/>
      <c r="E1084" s="14"/>
      <c r="F1084" s="14"/>
      <c r="G1084" s="14"/>
      <c r="H1084" s="14"/>
      <c r="I1084" s="14"/>
      <c r="J1084" s="18" t="s">
        <v>996</v>
      </c>
      <c r="K1084" s="22">
        <v>1</v>
      </c>
      <c r="L1084" s="19">
        <f>M1052+M1057+M1062+M1076</f>
        <v>16387.650000000001</v>
      </c>
      <c r="M1084" s="19">
        <f>ROUND(K1084*L1084,2)</f>
        <v>16387.650000000001</v>
      </c>
    </row>
    <row r="1085" spans="1:13" ht="1" customHeight="1" x14ac:dyDescent="0.2">
      <c r="A1085" s="20"/>
      <c r="B1085" s="20"/>
      <c r="C1085" s="20"/>
      <c r="D1085" s="33"/>
      <c r="E1085" s="20"/>
      <c r="F1085" s="20"/>
      <c r="G1085" s="20"/>
      <c r="H1085" s="20"/>
      <c r="I1085" s="20"/>
      <c r="J1085" s="20"/>
      <c r="K1085" s="20"/>
      <c r="L1085" s="20"/>
      <c r="M1085" s="20"/>
    </row>
    <row r="1086" spans="1:13" x14ac:dyDescent="0.2">
      <c r="A1086" s="14"/>
      <c r="B1086" s="14"/>
      <c r="C1086" s="14"/>
      <c r="D1086" s="32"/>
      <c r="E1086" s="14"/>
      <c r="F1086" s="14"/>
      <c r="G1086" s="14"/>
      <c r="H1086" s="14"/>
      <c r="I1086" s="14"/>
      <c r="J1086" s="18" t="s">
        <v>997</v>
      </c>
      <c r="K1086" s="22">
        <v>1</v>
      </c>
      <c r="L1086" s="19">
        <f>M2+M62+M119+M170+M249+M273+M393+M525+M652+M677+M719+M775+M935+M992+M1027+M1051</f>
        <v>1364838.62</v>
      </c>
      <c r="M1086" s="19">
        <f>ROUND(K1086*L1086,2)</f>
        <v>1364838.62</v>
      </c>
    </row>
    <row r="1087" spans="1:13" ht="1" customHeight="1" x14ac:dyDescent="0.2">
      <c r="A1087" s="20"/>
      <c r="B1087" s="20"/>
      <c r="C1087" s="20"/>
      <c r="D1087" s="33"/>
      <c r="E1087" s="20"/>
      <c r="F1087" s="20"/>
      <c r="G1087" s="20"/>
      <c r="H1087" s="20"/>
      <c r="I1087" s="20"/>
      <c r="J1087" s="20"/>
      <c r="K1087" s="20"/>
      <c r="L1087" s="20"/>
      <c r="M1087" s="20"/>
    </row>
  </sheetData>
  <dataValidations disablePrompts="1" count="1">
    <dataValidation type="list" allowBlank="1" showInputMessage="1" showErrorMessage="1" sqref="B2:B1087" xr:uid="{CF7D31FD-D2B9-4CE3-ADED-CF95655E92E3}">
      <formula1>"Capítulo,Partida,Mano de obra,Maquinaria,Material,Otros,Tarea,"</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E3221-6EF5-455B-80E9-6566E3159451}">
  <dimension ref="A1:M402"/>
  <sheetViews>
    <sheetView topLeftCell="A385" zoomScaleNormal="100" workbookViewId="0">
      <selection activeCell="O397" sqref="O397"/>
    </sheetView>
  </sheetViews>
  <sheetFormatPr baseColWidth="10" defaultRowHeight="15" x14ac:dyDescent="0.2"/>
  <cols>
    <col min="4" max="4" width="66.6640625" customWidth="1"/>
  </cols>
  <sheetData>
    <row r="1" spans="1:13" x14ac:dyDescent="0.2">
      <c r="A1" s="1">
        <v>0</v>
      </c>
      <c r="B1" s="2"/>
      <c r="C1" s="2"/>
      <c r="D1" s="2"/>
      <c r="E1" s="2"/>
      <c r="F1" s="2"/>
      <c r="G1" s="2"/>
      <c r="H1" s="2"/>
      <c r="I1" s="2"/>
      <c r="J1" s="2"/>
      <c r="K1" s="2"/>
      <c r="L1" s="2"/>
      <c r="M1" s="2"/>
    </row>
    <row r="2" spans="1:13" ht="19" x14ac:dyDescent="0.2">
      <c r="A2" s="3" t="s">
        <v>0</v>
      </c>
      <c r="B2" s="2"/>
      <c r="C2" s="2"/>
      <c r="D2" s="2"/>
      <c r="E2" s="2"/>
      <c r="F2" s="2"/>
      <c r="G2" s="2"/>
      <c r="H2" s="2"/>
      <c r="I2" s="2"/>
      <c r="J2" s="2"/>
      <c r="K2" s="2"/>
      <c r="L2" s="2"/>
      <c r="M2" s="2"/>
    </row>
    <row r="3" spans="1:13" x14ac:dyDescent="0.2">
      <c r="A3" s="4" t="s">
        <v>1</v>
      </c>
      <c r="B3" s="4" t="s">
        <v>2</v>
      </c>
      <c r="C3" s="4" t="s">
        <v>3</v>
      </c>
      <c r="D3" s="29" t="s">
        <v>4</v>
      </c>
      <c r="E3" s="4" t="s">
        <v>5</v>
      </c>
      <c r="F3" s="4" t="s">
        <v>6</v>
      </c>
      <c r="G3" s="4" t="s">
        <v>7</v>
      </c>
      <c r="H3" s="4" t="s">
        <v>8</v>
      </c>
      <c r="I3" s="4" t="s">
        <v>9</v>
      </c>
      <c r="J3" s="4" t="s">
        <v>10</v>
      </c>
      <c r="K3" s="4" t="s">
        <v>11</v>
      </c>
      <c r="L3" s="4" t="s">
        <v>12</v>
      </c>
      <c r="M3" s="4" t="s">
        <v>13</v>
      </c>
    </row>
    <row r="4" spans="1:13" x14ac:dyDescent="0.2">
      <c r="A4" s="9" t="s">
        <v>38</v>
      </c>
      <c r="B4" s="9" t="s">
        <v>15</v>
      </c>
      <c r="C4" s="9" t="s">
        <v>16</v>
      </c>
      <c r="D4" s="31" t="s">
        <v>39</v>
      </c>
      <c r="E4" s="10"/>
      <c r="F4" s="10"/>
      <c r="G4" s="10"/>
      <c r="H4" s="10"/>
      <c r="I4" s="10"/>
      <c r="J4" s="10"/>
      <c r="K4" s="11">
        <f>K10</f>
        <v>1</v>
      </c>
      <c r="L4" s="11">
        <f>L10</f>
        <v>0</v>
      </c>
      <c r="M4" s="11">
        <f>M10</f>
        <v>0</v>
      </c>
    </row>
    <row r="5" spans="1:13" x14ac:dyDescent="0.2">
      <c r="A5" s="12" t="s">
        <v>40</v>
      </c>
      <c r="B5" s="13" t="s">
        <v>21</v>
      </c>
      <c r="C5" s="13" t="s">
        <v>22</v>
      </c>
      <c r="D5" s="21" t="s">
        <v>41</v>
      </c>
      <c r="E5" s="14"/>
      <c r="F5" s="14"/>
      <c r="G5" s="14"/>
      <c r="H5" s="14"/>
      <c r="I5" s="14"/>
      <c r="J5" s="14"/>
      <c r="K5" s="15">
        <f>K8</f>
        <v>1</v>
      </c>
      <c r="L5" s="15">
        <f>L8</f>
        <v>0</v>
      </c>
      <c r="M5" s="15">
        <f>M8</f>
        <v>0</v>
      </c>
    </row>
    <row r="6" spans="1:13" ht="36" x14ac:dyDescent="0.2">
      <c r="A6" s="14"/>
      <c r="B6" s="14"/>
      <c r="C6" s="14"/>
      <c r="D6" s="21" t="s">
        <v>42</v>
      </c>
      <c r="E6" s="14"/>
      <c r="F6" s="14"/>
      <c r="G6" s="14"/>
      <c r="H6" s="14"/>
      <c r="I6" s="14"/>
      <c r="J6" s="14"/>
      <c r="K6" s="14"/>
      <c r="L6" s="14"/>
      <c r="M6" s="14"/>
    </row>
    <row r="7" spans="1:13" x14ac:dyDescent="0.2">
      <c r="A7" s="14"/>
      <c r="B7" s="14"/>
      <c r="C7" s="14"/>
      <c r="D7" s="32"/>
      <c r="E7" s="13" t="s">
        <v>43</v>
      </c>
      <c r="F7" s="16">
        <v>1</v>
      </c>
      <c r="G7" s="17">
        <v>0</v>
      </c>
      <c r="H7" s="17">
        <v>0</v>
      </c>
      <c r="I7" s="17">
        <v>0</v>
      </c>
      <c r="J7" s="15">
        <f>OR(F7&lt;&gt;0,G7&lt;&gt;0,H7&lt;&gt;0,I7&lt;&gt;0)*(F7 + (F7 = 0))*(G7 + (G7 = 0))*(H7 + (H7 = 0))*(I7 + (I7 = 0))</f>
        <v>1</v>
      </c>
      <c r="K7" s="14"/>
      <c r="L7" s="14"/>
      <c r="M7" s="14"/>
    </row>
    <row r="8" spans="1:13" x14ac:dyDescent="0.2">
      <c r="A8" s="14"/>
      <c r="B8" s="14"/>
      <c r="C8" s="14"/>
      <c r="D8" s="32"/>
      <c r="E8" s="14"/>
      <c r="F8" s="14"/>
      <c r="G8" s="14"/>
      <c r="H8" s="14"/>
      <c r="I8" s="14"/>
      <c r="J8" s="18" t="s">
        <v>44</v>
      </c>
      <c r="K8" s="19">
        <f>J7</f>
        <v>1</v>
      </c>
      <c r="L8" s="17">
        <v>0</v>
      </c>
      <c r="M8" s="19">
        <f>ROUND(K8*L8,2)</f>
        <v>0</v>
      </c>
    </row>
    <row r="9" spans="1:13" ht="1" customHeight="1" x14ac:dyDescent="0.2">
      <c r="A9" s="20"/>
      <c r="B9" s="20"/>
      <c r="C9" s="20"/>
      <c r="D9" s="33"/>
      <c r="E9" s="20"/>
      <c r="F9" s="20"/>
      <c r="G9" s="20"/>
      <c r="H9" s="20"/>
      <c r="I9" s="20"/>
      <c r="J9" s="20"/>
      <c r="K9" s="20"/>
      <c r="L9" s="20"/>
      <c r="M9" s="20"/>
    </row>
    <row r="10" spans="1:13" x14ac:dyDescent="0.2">
      <c r="A10" s="14"/>
      <c r="B10" s="14"/>
      <c r="C10" s="14"/>
      <c r="D10" s="32"/>
      <c r="E10" s="14"/>
      <c r="F10" s="14"/>
      <c r="G10" s="14"/>
      <c r="H10" s="14"/>
      <c r="I10" s="14"/>
      <c r="J10" s="18" t="s">
        <v>45</v>
      </c>
      <c r="K10" s="17">
        <v>1</v>
      </c>
      <c r="L10" s="19">
        <f>M5</f>
        <v>0</v>
      </c>
      <c r="M10" s="19">
        <f>ROUND(K10*L10,2)</f>
        <v>0</v>
      </c>
    </row>
    <row r="11" spans="1:13" x14ac:dyDescent="0.2">
      <c r="A11" s="5" t="s">
        <v>294</v>
      </c>
      <c r="B11" s="5" t="s">
        <v>15</v>
      </c>
      <c r="C11" s="5" t="s">
        <v>16</v>
      </c>
      <c r="D11" s="30" t="s">
        <v>295</v>
      </c>
      <c r="E11" s="6"/>
      <c r="F11" s="6"/>
      <c r="G11" s="6"/>
      <c r="H11" s="6"/>
      <c r="I11" s="6"/>
      <c r="J11" s="6"/>
      <c r="K11" s="7">
        <f>K135</f>
        <v>1</v>
      </c>
      <c r="L11" s="8">
        <f>L135</f>
        <v>0</v>
      </c>
      <c r="M11" s="8">
        <f>M135</f>
        <v>0</v>
      </c>
    </row>
    <row r="12" spans="1:13" x14ac:dyDescent="0.2">
      <c r="A12" s="9" t="s">
        <v>296</v>
      </c>
      <c r="B12" s="9" t="s">
        <v>15</v>
      </c>
      <c r="C12" s="9" t="s">
        <v>16</v>
      </c>
      <c r="D12" s="31" t="s">
        <v>297</v>
      </c>
      <c r="E12" s="10"/>
      <c r="F12" s="10"/>
      <c r="G12" s="10"/>
      <c r="H12" s="10"/>
      <c r="I12" s="10"/>
      <c r="J12" s="10"/>
      <c r="K12" s="11">
        <f>K25</f>
        <v>1</v>
      </c>
      <c r="L12" s="11">
        <f>L25</f>
        <v>0</v>
      </c>
      <c r="M12" s="11">
        <f>M25</f>
        <v>0</v>
      </c>
    </row>
    <row r="13" spans="1:13" x14ac:dyDescent="0.2">
      <c r="A13" s="12" t="s">
        <v>298</v>
      </c>
      <c r="B13" s="13" t="s">
        <v>21</v>
      </c>
      <c r="C13" s="13" t="s">
        <v>166</v>
      </c>
      <c r="D13" s="21" t="s">
        <v>299</v>
      </c>
      <c r="E13" s="14"/>
      <c r="F13" s="14"/>
      <c r="G13" s="14"/>
      <c r="H13" s="14"/>
      <c r="I13" s="14"/>
      <c r="J13" s="14"/>
      <c r="K13" s="15">
        <f>K17</f>
        <v>399.91</v>
      </c>
      <c r="L13" s="15">
        <f>L17</f>
        <v>0</v>
      </c>
      <c r="M13" s="15">
        <f>M17</f>
        <v>0</v>
      </c>
    </row>
    <row r="14" spans="1:13" ht="36" x14ac:dyDescent="0.2">
      <c r="A14" s="14"/>
      <c r="B14" s="14"/>
      <c r="C14" s="14"/>
      <c r="D14" s="21" t="s">
        <v>300</v>
      </c>
      <c r="E14" s="14"/>
      <c r="F14" s="14"/>
      <c r="G14" s="14"/>
      <c r="H14" s="14"/>
      <c r="I14" s="14"/>
      <c r="J14" s="14"/>
      <c r="K14" s="14"/>
      <c r="L14" s="14"/>
      <c r="M14" s="14"/>
    </row>
    <row r="15" spans="1:13" x14ac:dyDescent="0.2">
      <c r="A15" s="14"/>
      <c r="B15" s="14"/>
      <c r="C15" s="14"/>
      <c r="D15" s="32"/>
      <c r="E15" s="13" t="s">
        <v>301</v>
      </c>
      <c r="F15" s="16">
        <v>1</v>
      </c>
      <c r="G15" s="17">
        <v>297.26</v>
      </c>
      <c r="H15" s="17">
        <v>0</v>
      </c>
      <c r="I15" s="17">
        <v>0</v>
      </c>
      <c r="J15" s="15">
        <f>OR(F15&lt;&gt;0,G15&lt;&gt;0,H15&lt;&gt;0,I15&lt;&gt;0)*(F15 + (F15 = 0))*(G15 + (G15 = 0))*(H15 + (H15 = 0))*(I15 + (I15 = 0))</f>
        <v>297.26</v>
      </c>
      <c r="K15" s="14"/>
      <c r="L15" s="14"/>
      <c r="M15" s="14"/>
    </row>
    <row r="16" spans="1:13" x14ac:dyDescent="0.2">
      <c r="A16" s="14"/>
      <c r="B16" s="14"/>
      <c r="C16" s="14"/>
      <c r="D16" s="32"/>
      <c r="E16" s="13" t="s">
        <v>302</v>
      </c>
      <c r="F16" s="16">
        <v>1</v>
      </c>
      <c r="G16" s="17">
        <v>102.65</v>
      </c>
      <c r="H16" s="17">
        <v>0</v>
      </c>
      <c r="I16" s="17">
        <v>0</v>
      </c>
      <c r="J16" s="15">
        <f>OR(F16&lt;&gt;0,G16&lt;&gt;0,H16&lt;&gt;0,I16&lt;&gt;0)*(F16 + (F16 = 0))*(G16 + (G16 = 0))*(H16 + (H16 = 0))*(I16 + (I16 = 0))</f>
        <v>102.65</v>
      </c>
      <c r="K16" s="14"/>
      <c r="L16" s="14"/>
      <c r="M16" s="14"/>
    </row>
    <row r="17" spans="1:13" x14ac:dyDescent="0.2">
      <c r="A17" s="14"/>
      <c r="B17" s="14"/>
      <c r="C17" s="14"/>
      <c r="D17" s="32"/>
      <c r="E17" s="14"/>
      <c r="F17" s="14"/>
      <c r="G17" s="14"/>
      <c r="H17" s="14"/>
      <c r="I17" s="14"/>
      <c r="J17" s="18" t="s">
        <v>303</v>
      </c>
      <c r="K17" s="19">
        <f>SUM(J15:J16)</f>
        <v>399.91</v>
      </c>
      <c r="L17" s="17">
        <v>0</v>
      </c>
      <c r="M17" s="19">
        <f>ROUND(K17*L17,2)</f>
        <v>0</v>
      </c>
    </row>
    <row r="18" spans="1:13" ht="1" customHeight="1" x14ac:dyDescent="0.2">
      <c r="A18" s="20"/>
      <c r="B18" s="20"/>
      <c r="C18" s="20"/>
      <c r="D18" s="33"/>
      <c r="E18" s="20"/>
      <c r="F18" s="20"/>
      <c r="G18" s="20"/>
      <c r="H18" s="20"/>
      <c r="I18" s="20"/>
      <c r="J18" s="20"/>
      <c r="K18" s="20"/>
      <c r="L18" s="20"/>
      <c r="M18" s="20"/>
    </row>
    <row r="19" spans="1:13" x14ac:dyDescent="0.2">
      <c r="A19" s="12" t="s">
        <v>304</v>
      </c>
      <c r="B19" s="13" t="s">
        <v>21</v>
      </c>
      <c r="C19" s="13" t="s">
        <v>166</v>
      </c>
      <c r="D19" s="21" t="s">
        <v>305</v>
      </c>
      <c r="E19" s="14"/>
      <c r="F19" s="14"/>
      <c r="G19" s="14"/>
      <c r="H19" s="14"/>
      <c r="I19" s="14"/>
      <c r="J19" s="14"/>
      <c r="K19" s="15">
        <f>K23</f>
        <v>146.96</v>
      </c>
      <c r="L19" s="15">
        <f>L23</f>
        <v>0</v>
      </c>
      <c r="M19" s="15">
        <f>M23</f>
        <v>0</v>
      </c>
    </row>
    <row r="20" spans="1:13" ht="24" x14ac:dyDescent="0.2">
      <c r="A20" s="14"/>
      <c r="B20" s="14"/>
      <c r="C20" s="14"/>
      <c r="D20" s="21" t="s">
        <v>306</v>
      </c>
      <c r="E20" s="14"/>
      <c r="F20" s="14"/>
      <c r="G20" s="14"/>
      <c r="H20" s="14"/>
      <c r="I20" s="14"/>
      <c r="J20" s="14"/>
      <c r="K20" s="14"/>
      <c r="L20" s="14"/>
      <c r="M20" s="14"/>
    </row>
    <row r="21" spans="1:13" x14ac:dyDescent="0.2">
      <c r="A21" s="14"/>
      <c r="B21" s="14"/>
      <c r="C21" s="14"/>
      <c r="D21" s="32"/>
      <c r="E21" s="13" t="s">
        <v>302</v>
      </c>
      <c r="F21" s="16">
        <v>1</v>
      </c>
      <c r="G21" s="17">
        <v>73.48</v>
      </c>
      <c r="H21" s="17">
        <v>0</v>
      </c>
      <c r="I21" s="17">
        <v>0</v>
      </c>
      <c r="J21" s="15">
        <f>OR(F21&lt;&gt;0,G21&lt;&gt;0,H21&lt;&gt;0,I21&lt;&gt;0)*(F21 + (F21 = 0))*(G21 + (G21 = 0))*(H21 + (H21 = 0))*(I21 + (I21 = 0))</f>
        <v>73.48</v>
      </c>
      <c r="K21" s="14"/>
      <c r="L21" s="14"/>
      <c r="M21" s="14"/>
    </row>
    <row r="22" spans="1:13" x14ac:dyDescent="0.2">
      <c r="A22" s="14"/>
      <c r="B22" s="14"/>
      <c r="C22" s="14"/>
      <c r="D22" s="32"/>
      <c r="E22" s="13" t="s">
        <v>302</v>
      </c>
      <c r="F22" s="16">
        <v>0</v>
      </c>
      <c r="G22" s="17">
        <v>73.48</v>
      </c>
      <c r="H22" s="17">
        <v>0</v>
      </c>
      <c r="I22" s="17">
        <v>0</v>
      </c>
      <c r="J22" s="15">
        <f>OR(F22&lt;&gt;0,G22&lt;&gt;0,H22&lt;&gt;0,I22&lt;&gt;0)*(F22 + (F22 = 0))*(G22 + (G22 = 0))*(H22 + (H22 = 0))*(I22 + (I22 = 0))</f>
        <v>73.48</v>
      </c>
      <c r="K22" s="14"/>
      <c r="L22" s="14"/>
      <c r="M22" s="14"/>
    </row>
    <row r="23" spans="1:13" x14ac:dyDescent="0.2">
      <c r="A23" s="14"/>
      <c r="B23" s="14"/>
      <c r="C23" s="14"/>
      <c r="D23" s="32"/>
      <c r="E23" s="14"/>
      <c r="F23" s="14"/>
      <c r="G23" s="14"/>
      <c r="H23" s="14"/>
      <c r="I23" s="14"/>
      <c r="J23" s="18" t="s">
        <v>307</v>
      </c>
      <c r="K23" s="19">
        <f>SUM(J21:J22)</f>
        <v>146.96</v>
      </c>
      <c r="L23" s="17">
        <v>0</v>
      </c>
      <c r="M23" s="19">
        <f>ROUND(K23*L23,2)</f>
        <v>0</v>
      </c>
    </row>
    <row r="24" spans="1:13" ht="1" customHeight="1" x14ac:dyDescent="0.2">
      <c r="A24" s="20"/>
      <c r="B24" s="20"/>
      <c r="C24" s="20"/>
      <c r="D24" s="33"/>
      <c r="E24" s="20"/>
      <c r="F24" s="20"/>
      <c r="G24" s="20"/>
      <c r="H24" s="20"/>
      <c r="I24" s="20"/>
      <c r="J24" s="20"/>
      <c r="K24" s="20"/>
      <c r="L24" s="20"/>
      <c r="M24" s="20"/>
    </row>
    <row r="25" spans="1:13" x14ac:dyDescent="0.2">
      <c r="A25" s="14"/>
      <c r="B25" s="14"/>
      <c r="C25" s="14"/>
      <c r="D25" s="32"/>
      <c r="E25" s="14"/>
      <c r="F25" s="14"/>
      <c r="G25" s="14"/>
      <c r="H25" s="14"/>
      <c r="I25" s="14"/>
      <c r="J25" s="18" t="s">
        <v>308</v>
      </c>
      <c r="K25" s="17">
        <v>1</v>
      </c>
      <c r="L25" s="19">
        <f>M13+M19</f>
        <v>0</v>
      </c>
      <c r="M25" s="19">
        <f>ROUND(K25*L25,2)</f>
        <v>0</v>
      </c>
    </row>
    <row r="26" spans="1:13" x14ac:dyDescent="0.2">
      <c r="A26" s="9" t="s">
        <v>309</v>
      </c>
      <c r="B26" s="9" t="s">
        <v>15</v>
      </c>
      <c r="C26" s="9" t="s">
        <v>16</v>
      </c>
      <c r="D26" s="31" t="s">
        <v>310</v>
      </c>
      <c r="E26" s="10"/>
      <c r="F26" s="10"/>
      <c r="G26" s="10"/>
      <c r="H26" s="10"/>
      <c r="I26" s="10"/>
      <c r="J26" s="10"/>
      <c r="K26" s="11">
        <f>K132</f>
        <v>0</v>
      </c>
      <c r="L26" s="11">
        <f>L132</f>
        <v>0</v>
      </c>
      <c r="M26" s="11">
        <f>M132</f>
        <v>0</v>
      </c>
    </row>
    <row r="27" spans="1:13" x14ac:dyDescent="0.2">
      <c r="A27" s="23" t="s">
        <v>311</v>
      </c>
      <c r="B27" s="23" t="s">
        <v>15</v>
      </c>
      <c r="C27" s="23" t="s">
        <v>16</v>
      </c>
      <c r="D27" s="34" t="s">
        <v>312</v>
      </c>
      <c r="E27" s="24"/>
      <c r="F27" s="24"/>
      <c r="G27" s="24"/>
      <c r="H27" s="24"/>
      <c r="I27" s="24"/>
      <c r="J27" s="24"/>
      <c r="K27" s="25">
        <f>K47</f>
        <v>1</v>
      </c>
      <c r="L27" s="25">
        <f>L47</f>
        <v>0</v>
      </c>
      <c r="M27" s="25">
        <f>M47</f>
        <v>0</v>
      </c>
    </row>
    <row r="28" spans="1:13" x14ac:dyDescent="0.2">
      <c r="A28" s="13" t="s">
        <v>313</v>
      </c>
      <c r="B28" s="13" t="s">
        <v>21</v>
      </c>
      <c r="C28" s="13" t="s">
        <v>166</v>
      </c>
      <c r="D28" s="21" t="s">
        <v>314</v>
      </c>
      <c r="E28" s="14"/>
      <c r="F28" s="14"/>
      <c r="G28" s="14"/>
      <c r="H28" s="14"/>
      <c r="I28" s="14"/>
      <c r="J28" s="14"/>
      <c r="K28" s="15">
        <f>K33</f>
        <v>61.15</v>
      </c>
      <c r="L28" s="15">
        <f>L33</f>
        <v>0</v>
      </c>
      <c r="M28" s="15">
        <f>M33</f>
        <v>0</v>
      </c>
    </row>
    <row r="29" spans="1:13" ht="132" x14ac:dyDescent="0.2">
      <c r="A29" s="14"/>
      <c r="B29" s="14"/>
      <c r="C29" s="14"/>
      <c r="D29" s="21" t="s">
        <v>315</v>
      </c>
      <c r="E29" s="14"/>
      <c r="F29" s="14"/>
      <c r="G29" s="14"/>
      <c r="H29" s="14"/>
      <c r="I29" s="14"/>
      <c r="J29" s="14"/>
      <c r="K29" s="14"/>
      <c r="L29" s="14"/>
      <c r="M29" s="14"/>
    </row>
    <row r="30" spans="1:13" x14ac:dyDescent="0.2">
      <c r="A30" s="14"/>
      <c r="B30" s="14"/>
      <c r="C30" s="14"/>
      <c r="D30" s="32"/>
      <c r="E30" s="13" t="s">
        <v>316</v>
      </c>
      <c r="F30" s="16">
        <v>1</v>
      </c>
      <c r="G30" s="17">
        <v>23.1</v>
      </c>
      <c r="H30" s="17">
        <v>0</v>
      </c>
      <c r="I30" s="17">
        <v>0</v>
      </c>
      <c r="J30" s="15">
        <f>OR(F30&lt;&gt;0,G30&lt;&gt;0,H30&lt;&gt;0,I30&lt;&gt;0)*(F30 + (F30 = 0))*(G30 + (G30 = 0))*(H30 + (H30 = 0))*(I30 + (I30 = 0))</f>
        <v>23.1</v>
      </c>
      <c r="K30" s="14"/>
      <c r="L30" s="14"/>
      <c r="M30" s="14"/>
    </row>
    <row r="31" spans="1:13" x14ac:dyDescent="0.2">
      <c r="A31" s="14"/>
      <c r="B31" s="14"/>
      <c r="C31" s="14"/>
      <c r="D31" s="32"/>
      <c r="E31" s="13" t="s">
        <v>317</v>
      </c>
      <c r="F31" s="16">
        <v>1</v>
      </c>
      <c r="G31" s="17">
        <v>23.1</v>
      </c>
      <c r="H31" s="17">
        <v>0</v>
      </c>
      <c r="I31" s="17">
        <v>0</v>
      </c>
      <c r="J31" s="15">
        <f>OR(F31&lt;&gt;0,G31&lt;&gt;0,H31&lt;&gt;0,I31&lt;&gt;0)*(F31 + (F31 = 0))*(G31 + (G31 = 0))*(H31 + (H31 = 0))*(I31 + (I31 = 0))</f>
        <v>23.1</v>
      </c>
      <c r="K31" s="14"/>
      <c r="L31" s="14"/>
      <c r="M31" s="14"/>
    </row>
    <row r="32" spans="1:13" x14ac:dyDescent="0.2">
      <c r="A32" s="14"/>
      <c r="B32" s="14"/>
      <c r="C32" s="14"/>
      <c r="D32" s="32"/>
      <c r="E32" s="13" t="s">
        <v>318</v>
      </c>
      <c r="F32" s="16">
        <v>1</v>
      </c>
      <c r="G32" s="17">
        <v>14.95</v>
      </c>
      <c r="H32" s="17">
        <v>0</v>
      </c>
      <c r="I32" s="17">
        <v>0</v>
      </c>
      <c r="J32" s="15">
        <f>OR(F32&lt;&gt;0,G32&lt;&gt;0,H32&lt;&gt;0,I32&lt;&gt;0)*(F32 + (F32 = 0))*(G32 + (G32 = 0))*(H32 + (H32 = 0))*(I32 + (I32 = 0))</f>
        <v>14.95</v>
      </c>
      <c r="K32" s="14"/>
      <c r="L32" s="14"/>
      <c r="M32" s="14"/>
    </row>
    <row r="33" spans="1:13" x14ac:dyDescent="0.2">
      <c r="A33" s="14"/>
      <c r="B33" s="14"/>
      <c r="C33" s="14"/>
      <c r="D33" s="32"/>
      <c r="E33" s="14"/>
      <c r="F33" s="14"/>
      <c r="G33" s="14"/>
      <c r="H33" s="14"/>
      <c r="I33" s="14"/>
      <c r="J33" s="18" t="s">
        <v>319</v>
      </c>
      <c r="K33" s="19">
        <f>SUM(J30:J32)</f>
        <v>61.15</v>
      </c>
      <c r="L33" s="17">
        <v>0</v>
      </c>
      <c r="M33" s="19">
        <f>ROUND(K33*L33,2)</f>
        <v>0</v>
      </c>
    </row>
    <row r="34" spans="1:13" ht="1" customHeight="1" x14ac:dyDescent="0.2">
      <c r="A34" s="20"/>
      <c r="B34" s="20"/>
      <c r="C34" s="20"/>
      <c r="D34" s="33"/>
      <c r="E34" s="20"/>
      <c r="F34" s="20"/>
      <c r="G34" s="20"/>
      <c r="H34" s="20"/>
      <c r="I34" s="20"/>
      <c r="J34" s="20"/>
      <c r="K34" s="20"/>
      <c r="L34" s="20"/>
      <c r="M34" s="20"/>
    </row>
    <row r="35" spans="1:13" x14ac:dyDescent="0.2">
      <c r="A35" s="12" t="s">
        <v>320</v>
      </c>
      <c r="B35" s="13" t="s">
        <v>21</v>
      </c>
      <c r="C35" s="13" t="s">
        <v>166</v>
      </c>
      <c r="D35" s="21" t="s">
        <v>321</v>
      </c>
      <c r="E35" s="14"/>
      <c r="F35" s="14"/>
      <c r="G35" s="14"/>
      <c r="H35" s="14"/>
      <c r="I35" s="14"/>
      <c r="J35" s="14"/>
      <c r="K35" s="15">
        <f>K39</f>
        <v>100.76</v>
      </c>
      <c r="L35" s="15">
        <f>L39</f>
        <v>0</v>
      </c>
      <c r="M35" s="15">
        <f>M39</f>
        <v>0</v>
      </c>
    </row>
    <row r="36" spans="1:13" ht="168" x14ac:dyDescent="0.2">
      <c r="A36" s="14"/>
      <c r="B36" s="14"/>
      <c r="C36" s="14"/>
      <c r="D36" s="21" t="s">
        <v>322</v>
      </c>
      <c r="E36" s="14"/>
      <c r="F36" s="14"/>
      <c r="G36" s="14"/>
      <c r="H36" s="14"/>
      <c r="I36" s="14"/>
      <c r="J36" s="14"/>
      <c r="K36" s="14"/>
      <c r="L36" s="14"/>
      <c r="M36" s="14"/>
    </row>
    <row r="37" spans="1:13" x14ac:dyDescent="0.2">
      <c r="A37" s="14"/>
      <c r="B37" s="14"/>
      <c r="C37" s="14"/>
      <c r="D37" s="32"/>
      <c r="E37" s="13" t="s">
        <v>323</v>
      </c>
      <c r="F37" s="16">
        <v>1</v>
      </c>
      <c r="G37" s="17">
        <v>50.38</v>
      </c>
      <c r="H37" s="17">
        <v>0</v>
      </c>
      <c r="I37" s="17">
        <v>0</v>
      </c>
      <c r="J37" s="15">
        <f>OR(F37&lt;&gt;0,G37&lt;&gt;0,H37&lt;&gt;0,I37&lt;&gt;0)*(F37 + (F37 = 0))*(G37 + (G37 = 0))*(H37 + (H37 = 0))*(I37 + (I37 = 0))</f>
        <v>50.38</v>
      </c>
      <c r="K37" s="14"/>
      <c r="L37" s="14"/>
      <c r="M37" s="14"/>
    </row>
    <row r="38" spans="1:13" x14ac:dyDescent="0.2">
      <c r="A38" s="14"/>
      <c r="B38" s="14"/>
      <c r="C38" s="14"/>
      <c r="D38" s="32"/>
      <c r="E38" s="13" t="s">
        <v>324</v>
      </c>
      <c r="F38" s="16">
        <v>1</v>
      </c>
      <c r="G38" s="17">
        <v>50.38</v>
      </c>
      <c r="H38" s="17">
        <v>0</v>
      </c>
      <c r="I38" s="17">
        <v>0</v>
      </c>
      <c r="J38" s="15">
        <f>OR(F38&lt;&gt;0,G38&lt;&gt;0,H38&lt;&gt;0,I38&lt;&gt;0)*(F38 + (F38 = 0))*(G38 + (G38 = 0))*(H38 + (H38 = 0))*(I38 + (I38 = 0))</f>
        <v>50.38</v>
      </c>
      <c r="K38" s="14"/>
      <c r="L38" s="14"/>
      <c r="M38" s="14"/>
    </row>
    <row r="39" spans="1:13" x14ac:dyDescent="0.2">
      <c r="A39" s="14"/>
      <c r="B39" s="14"/>
      <c r="C39" s="14"/>
      <c r="D39" s="32"/>
      <c r="E39" s="14"/>
      <c r="F39" s="14"/>
      <c r="G39" s="14"/>
      <c r="H39" s="14"/>
      <c r="I39" s="14"/>
      <c r="J39" s="18" t="s">
        <v>325</v>
      </c>
      <c r="K39" s="19">
        <f>SUM(J37:J38)</f>
        <v>100.76</v>
      </c>
      <c r="L39" s="17">
        <v>0</v>
      </c>
      <c r="M39" s="19">
        <f>ROUND(K39*L39,2)</f>
        <v>0</v>
      </c>
    </row>
    <row r="40" spans="1:13" ht="1" customHeight="1" x14ac:dyDescent="0.2">
      <c r="A40" s="20"/>
      <c r="B40" s="20"/>
      <c r="C40" s="20"/>
      <c r="D40" s="33"/>
      <c r="E40" s="20"/>
      <c r="F40" s="20"/>
      <c r="G40" s="20"/>
      <c r="H40" s="20"/>
      <c r="I40" s="20"/>
      <c r="J40" s="20"/>
      <c r="K40" s="20"/>
      <c r="L40" s="20"/>
      <c r="M40" s="20"/>
    </row>
    <row r="41" spans="1:13" x14ac:dyDescent="0.2">
      <c r="A41" s="12" t="s">
        <v>326</v>
      </c>
      <c r="B41" s="13" t="s">
        <v>21</v>
      </c>
      <c r="C41" s="13" t="s">
        <v>166</v>
      </c>
      <c r="D41" s="21" t="s">
        <v>321</v>
      </c>
      <c r="E41" s="14"/>
      <c r="F41" s="14"/>
      <c r="G41" s="14"/>
      <c r="H41" s="14"/>
      <c r="I41" s="14"/>
      <c r="J41" s="14"/>
      <c r="K41" s="15">
        <f>K45</f>
        <v>205.3</v>
      </c>
      <c r="L41" s="15">
        <f>L45</f>
        <v>0</v>
      </c>
      <c r="M41" s="15">
        <f>M45</f>
        <v>0</v>
      </c>
    </row>
    <row r="42" spans="1:13" ht="156" x14ac:dyDescent="0.2">
      <c r="A42" s="14"/>
      <c r="B42" s="14"/>
      <c r="C42" s="14"/>
      <c r="D42" s="21" t="s">
        <v>327</v>
      </c>
      <c r="E42" s="14"/>
      <c r="F42" s="14"/>
      <c r="G42" s="14"/>
      <c r="H42" s="14"/>
      <c r="I42" s="14"/>
      <c r="J42" s="14"/>
      <c r="K42" s="14"/>
      <c r="L42" s="14"/>
      <c r="M42" s="14"/>
    </row>
    <row r="43" spans="1:13" x14ac:dyDescent="0.2">
      <c r="A43" s="14"/>
      <c r="B43" s="14"/>
      <c r="C43" s="14"/>
      <c r="D43" s="32"/>
      <c r="E43" s="13" t="s">
        <v>328</v>
      </c>
      <c r="F43" s="16">
        <v>1</v>
      </c>
      <c r="G43" s="17">
        <v>102.65</v>
      </c>
      <c r="H43" s="17">
        <v>0</v>
      </c>
      <c r="I43" s="17">
        <v>0</v>
      </c>
      <c r="J43" s="15">
        <f>OR(F43&lt;&gt;0,G43&lt;&gt;0,H43&lt;&gt;0,I43&lt;&gt;0)*(F43 + (F43 = 0))*(G43 + (G43 = 0))*(H43 + (H43 = 0))*(I43 + (I43 = 0))</f>
        <v>102.65</v>
      </c>
      <c r="K43" s="14"/>
      <c r="L43" s="14"/>
      <c r="M43" s="14"/>
    </row>
    <row r="44" spans="1:13" x14ac:dyDescent="0.2">
      <c r="A44" s="14"/>
      <c r="B44" s="14"/>
      <c r="C44" s="14"/>
      <c r="D44" s="32"/>
      <c r="E44" s="13" t="s">
        <v>329</v>
      </c>
      <c r="F44" s="16">
        <v>1</v>
      </c>
      <c r="G44" s="17">
        <v>102.65</v>
      </c>
      <c r="H44" s="17">
        <v>0</v>
      </c>
      <c r="I44" s="17">
        <v>0</v>
      </c>
      <c r="J44" s="15">
        <f>OR(F44&lt;&gt;0,G44&lt;&gt;0,H44&lt;&gt;0,I44&lt;&gt;0)*(F44 + (F44 = 0))*(G44 + (G44 = 0))*(H44 + (H44 = 0))*(I44 + (I44 = 0))</f>
        <v>102.65</v>
      </c>
      <c r="K44" s="14"/>
      <c r="L44" s="14"/>
      <c r="M44" s="14"/>
    </row>
    <row r="45" spans="1:13" x14ac:dyDescent="0.2">
      <c r="A45" s="14"/>
      <c r="B45" s="14"/>
      <c r="C45" s="14"/>
      <c r="D45" s="32"/>
      <c r="E45" s="14"/>
      <c r="F45" s="14"/>
      <c r="G45" s="14"/>
      <c r="H45" s="14"/>
      <c r="I45" s="14"/>
      <c r="J45" s="18" t="s">
        <v>330</v>
      </c>
      <c r="K45" s="19">
        <f>SUM(J43:J44)</f>
        <v>205.3</v>
      </c>
      <c r="L45" s="17">
        <v>0</v>
      </c>
      <c r="M45" s="19">
        <f>ROUND(K45*L45,2)</f>
        <v>0</v>
      </c>
    </row>
    <row r="46" spans="1:13" ht="1" customHeight="1" x14ac:dyDescent="0.2">
      <c r="A46" s="20"/>
      <c r="B46" s="20"/>
      <c r="C46" s="20"/>
      <c r="D46" s="33"/>
      <c r="E46" s="20"/>
      <c r="F46" s="20"/>
      <c r="G46" s="20"/>
      <c r="H46" s="20"/>
      <c r="I46" s="20"/>
      <c r="J46" s="20"/>
      <c r="K46" s="20"/>
      <c r="L46" s="20"/>
      <c r="M46" s="20"/>
    </row>
    <row r="47" spans="1:13" x14ac:dyDescent="0.2">
      <c r="A47" s="14"/>
      <c r="B47" s="14"/>
      <c r="C47" s="14"/>
      <c r="D47" s="32"/>
      <c r="E47" s="14"/>
      <c r="F47" s="14"/>
      <c r="G47" s="14"/>
      <c r="H47" s="14"/>
      <c r="I47" s="14"/>
      <c r="J47" s="18" t="s">
        <v>331</v>
      </c>
      <c r="K47" s="17">
        <v>1</v>
      </c>
      <c r="L47" s="19">
        <f>M28+M35+M41</f>
        <v>0</v>
      </c>
      <c r="M47" s="19">
        <f>ROUND(K47*L47,2)</f>
        <v>0</v>
      </c>
    </row>
    <row r="48" spans="1:13" x14ac:dyDescent="0.2">
      <c r="A48" s="23" t="s">
        <v>332</v>
      </c>
      <c r="B48" s="23" t="s">
        <v>15</v>
      </c>
      <c r="C48" s="23" t="s">
        <v>16</v>
      </c>
      <c r="D48" s="34" t="s">
        <v>333</v>
      </c>
      <c r="E48" s="24"/>
      <c r="F48" s="24"/>
      <c r="G48" s="24"/>
      <c r="H48" s="24"/>
      <c r="I48" s="24"/>
      <c r="J48" s="24"/>
      <c r="K48" s="25">
        <f>K84</f>
        <v>0</v>
      </c>
      <c r="L48" s="25">
        <f>L84</f>
        <v>0</v>
      </c>
      <c r="M48" s="25">
        <f>M84</f>
        <v>0</v>
      </c>
    </row>
    <row r="49" spans="1:13" x14ac:dyDescent="0.2">
      <c r="A49" s="13" t="s">
        <v>334</v>
      </c>
      <c r="B49" s="13" t="s">
        <v>21</v>
      </c>
      <c r="C49" s="13" t="s">
        <v>166</v>
      </c>
      <c r="D49" s="21" t="s">
        <v>335</v>
      </c>
      <c r="E49" s="14"/>
      <c r="F49" s="14"/>
      <c r="G49" s="14"/>
      <c r="H49" s="14"/>
      <c r="I49" s="14"/>
      <c r="J49" s="14"/>
      <c r="K49" s="15">
        <f>K54</f>
        <v>373.84</v>
      </c>
      <c r="L49" s="15">
        <f>L54</f>
        <v>0</v>
      </c>
      <c r="M49" s="15">
        <f>M54</f>
        <v>0</v>
      </c>
    </row>
    <row r="50" spans="1:13" ht="180" x14ac:dyDescent="0.2">
      <c r="A50" s="14"/>
      <c r="B50" s="14"/>
      <c r="C50" s="14"/>
      <c r="D50" s="21" t="s">
        <v>336</v>
      </c>
      <c r="E50" s="14"/>
      <c r="F50" s="14"/>
      <c r="G50" s="14"/>
      <c r="H50" s="14"/>
      <c r="I50" s="14"/>
      <c r="J50" s="14"/>
      <c r="K50" s="14"/>
      <c r="L50" s="14"/>
      <c r="M50" s="14"/>
    </row>
    <row r="51" spans="1:13" x14ac:dyDescent="0.2">
      <c r="A51" s="14"/>
      <c r="B51" s="14"/>
      <c r="C51" s="14"/>
      <c r="D51" s="32"/>
      <c r="E51" s="13" t="s">
        <v>337</v>
      </c>
      <c r="F51" s="16">
        <v>1</v>
      </c>
      <c r="G51" s="17">
        <v>143.97999999999999</v>
      </c>
      <c r="H51" s="17">
        <v>0</v>
      </c>
      <c r="I51" s="17">
        <v>0</v>
      </c>
      <c r="J51" s="15">
        <f>OR(F51&lt;&gt;0,G51&lt;&gt;0,H51&lt;&gt;0,I51&lt;&gt;0)*(F51 + (F51 = 0))*(G51 + (G51 = 0))*(H51 + (H51 = 0))*(I51 + (I51 = 0))</f>
        <v>143.97999999999999</v>
      </c>
      <c r="K51" s="14"/>
      <c r="L51" s="14"/>
      <c r="M51" s="14"/>
    </row>
    <row r="52" spans="1:13" x14ac:dyDescent="0.2">
      <c r="A52" s="14"/>
      <c r="B52" s="14"/>
      <c r="C52" s="14"/>
      <c r="D52" s="32"/>
      <c r="E52" s="13" t="s">
        <v>338</v>
      </c>
      <c r="F52" s="16">
        <v>0</v>
      </c>
      <c r="G52" s="17">
        <v>153.52000000000001</v>
      </c>
      <c r="H52" s="17">
        <v>0</v>
      </c>
      <c r="I52" s="17">
        <v>0</v>
      </c>
      <c r="J52" s="15">
        <f>OR(F52&lt;&gt;0,G52&lt;&gt;0,H52&lt;&gt;0,I52&lt;&gt;0)*(F52 + (F52 = 0))*(G52 + (G52 = 0))*(H52 + (H52 = 0))*(I52 + (I52 = 0))</f>
        <v>153.52000000000001</v>
      </c>
      <c r="K52" s="14"/>
      <c r="L52" s="14"/>
      <c r="M52" s="14"/>
    </row>
    <row r="53" spans="1:13" x14ac:dyDescent="0.2">
      <c r="A53" s="14"/>
      <c r="B53" s="14"/>
      <c r="C53" s="14"/>
      <c r="D53" s="32"/>
      <c r="E53" s="13" t="s">
        <v>339</v>
      </c>
      <c r="F53" s="16">
        <v>0</v>
      </c>
      <c r="G53" s="17">
        <v>76.34</v>
      </c>
      <c r="H53" s="17">
        <v>0</v>
      </c>
      <c r="I53" s="17">
        <v>0</v>
      </c>
      <c r="J53" s="15">
        <f>OR(F53&lt;&gt;0,G53&lt;&gt;0,H53&lt;&gt;0,I53&lt;&gt;0)*(F53 + (F53 = 0))*(G53 + (G53 = 0))*(H53 + (H53 = 0))*(I53 + (I53 = 0))</f>
        <v>76.34</v>
      </c>
      <c r="K53" s="14"/>
      <c r="L53" s="14"/>
      <c r="M53" s="14"/>
    </row>
    <row r="54" spans="1:13" x14ac:dyDescent="0.2">
      <c r="A54" s="14"/>
      <c r="B54" s="14"/>
      <c r="C54" s="14"/>
      <c r="D54" s="32"/>
      <c r="E54" s="14"/>
      <c r="F54" s="14"/>
      <c r="G54" s="14"/>
      <c r="H54" s="14"/>
      <c r="I54" s="14"/>
      <c r="J54" s="18" t="s">
        <v>340</v>
      </c>
      <c r="K54" s="19">
        <f>SUM(J51:J53)</f>
        <v>373.84</v>
      </c>
      <c r="L54" s="17">
        <v>0</v>
      </c>
      <c r="M54" s="19">
        <f>ROUND(K54*L54,2)</f>
        <v>0</v>
      </c>
    </row>
    <row r="55" spans="1:13" x14ac:dyDescent="0.2">
      <c r="A55" s="13" t="s">
        <v>341</v>
      </c>
      <c r="B55" s="13" t="s">
        <v>21</v>
      </c>
      <c r="C55" s="13" t="s">
        <v>49</v>
      </c>
      <c r="D55" s="21" t="s">
        <v>342</v>
      </c>
      <c r="E55" s="14"/>
      <c r="F55" s="14"/>
      <c r="G55" s="14"/>
      <c r="H55" s="14"/>
      <c r="I55" s="14"/>
      <c r="J55" s="14"/>
      <c r="K55" s="15">
        <f>K66</f>
        <v>755.24</v>
      </c>
      <c r="L55" s="15">
        <f>L66</f>
        <v>0</v>
      </c>
      <c r="M55" s="15">
        <f>M66</f>
        <v>0</v>
      </c>
    </row>
    <row r="56" spans="1:13" ht="132" x14ac:dyDescent="0.2">
      <c r="A56" s="14"/>
      <c r="B56" s="14"/>
      <c r="C56" s="14"/>
      <c r="D56" s="21" t="s">
        <v>343</v>
      </c>
      <c r="E56" s="14"/>
      <c r="F56" s="14"/>
      <c r="G56" s="14"/>
      <c r="H56" s="14"/>
      <c r="I56" s="14"/>
      <c r="J56" s="14"/>
      <c r="K56" s="14"/>
      <c r="L56" s="14"/>
      <c r="M56" s="14"/>
    </row>
    <row r="57" spans="1:13" x14ac:dyDescent="0.2">
      <c r="A57" s="14"/>
      <c r="B57" s="14"/>
      <c r="C57" s="14"/>
      <c r="D57" s="32"/>
      <c r="E57" s="13" t="s">
        <v>302</v>
      </c>
      <c r="F57" s="16">
        <v>1</v>
      </c>
      <c r="G57" s="17">
        <v>59.25</v>
      </c>
      <c r="H57" s="17">
        <v>0</v>
      </c>
      <c r="I57" s="17">
        <v>0</v>
      </c>
      <c r="J57" s="15">
        <f t="shared" ref="J57:J65" si="0">OR(F57&lt;&gt;0,G57&lt;&gt;0,H57&lt;&gt;0,I57&lt;&gt;0)*(F57 + (F57 = 0))*(G57 + (G57 = 0))*(H57 + (H57 = 0))*(I57 + (I57 = 0))</f>
        <v>59.25</v>
      </c>
      <c r="K57" s="14"/>
      <c r="L57" s="14"/>
      <c r="M57" s="14"/>
    </row>
    <row r="58" spans="1:13" x14ac:dyDescent="0.2">
      <c r="A58" s="14"/>
      <c r="B58" s="14"/>
      <c r="C58" s="14"/>
      <c r="D58" s="32"/>
      <c r="E58" s="13" t="s">
        <v>302</v>
      </c>
      <c r="F58" s="16">
        <v>1</v>
      </c>
      <c r="G58" s="17">
        <v>59.25</v>
      </c>
      <c r="H58" s="17">
        <v>0</v>
      </c>
      <c r="I58" s="17">
        <v>0</v>
      </c>
      <c r="J58" s="15">
        <f t="shared" si="0"/>
        <v>59.25</v>
      </c>
      <c r="K58" s="14"/>
      <c r="L58" s="14"/>
      <c r="M58" s="14"/>
    </row>
    <row r="59" spans="1:13" x14ac:dyDescent="0.2">
      <c r="A59" s="14"/>
      <c r="B59" s="14"/>
      <c r="C59" s="14"/>
      <c r="D59" s="32"/>
      <c r="E59" s="13" t="s">
        <v>237</v>
      </c>
      <c r="F59" s="16">
        <v>1</v>
      </c>
      <c r="G59" s="17">
        <v>89.38</v>
      </c>
      <c r="H59" s="17">
        <v>0</v>
      </c>
      <c r="I59" s="17">
        <v>0</v>
      </c>
      <c r="J59" s="15">
        <f t="shared" si="0"/>
        <v>89.38</v>
      </c>
      <c r="K59" s="14"/>
      <c r="L59" s="14"/>
      <c r="M59" s="14"/>
    </row>
    <row r="60" spans="1:13" x14ac:dyDescent="0.2">
      <c r="A60" s="14"/>
      <c r="B60" s="14"/>
      <c r="C60" s="14"/>
      <c r="D60" s="32"/>
      <c r="E60" s="13" t="s">
        <v>344</v>
      </c>
      <c r="F60" s="16">
        <v>1</v>
      </c>
      <c r="G60" s="17">
        <v>242.28</v>
      </c>
      <c r="H60" s="17">
        <v>0</v>
      </c>
      <c r="I60" s="17">
        <v>0</v>
      </c>
      <c r="J60" s="15">
        <f t="shared" si="0"/>
        <v>242.28</v>
      </c>
      <c r="K60" s="14"/>
      <c r="L60" s="14"/>
      <c r="M60" s="14"/>
    </row>
    <row r="61" spans="1:13" x14ac:dyDescent="0.2">
      <c r="A61" s="14"/>
      <c r="B61" s="14"/>
      <c r="C61" s="14"/>
      <c r="D61" s="32"/>
      <c r="E61" s="13" t="s">
        <v>345</v>
      </c>
      <c r="F61" s="16">
        <v>1</v>
      </c>
      <c r="G61" s="17">
        <v>50.17</v>
      </c>
      <c r="H61" s="17">
        <v>0</v>
      </c>
      <c r="I61" s="17">
        <v>0</v>
      </c>
      <c r="J61" s="15">
        <f t="shared" si="0"/>
        <v>50.17</v>
      </c>
      <c r="K61" s="14"/>
      <c r="L61" s="14"/>
      <c r="M61" s="14"/>
    </row>
    <row r="62" spans="1:13" x14ac:dyDescent="0.2">
      <c r="A62" s="14"/>
      <c r="B62" s="14"/>
      <c r="C62" s="14"/>
      <c r="D62" s="32"/>
      <c r="E62" s="13" t="s">
        <v>16</v>
      </c>
      <c r="F62" s="16">
        <v>1</v>
      </c>
      <c r="G62" s="17">
        <v>52.59</v>
      </c>
      <c r="H62" s="17">
        <v>0</v>
      </c>
      <c r="I62" s="17">
        <v>0</v>
      </c>
      <c r="J62" s="15">
        <f t="shared" si="0"/>
        <v>52.59</v>
      </c>
      <c r="K62" s="14"/>
      <c r="L62" s="14"/>
      <c r="M62" s="14"/>
    </row>
    <row r="63" spans="1:13" x14ac:dyDescent="0.2">
      <c r="A63" s="14"/>
      <c r="B63" s="14"/>
      <c r="C63" s="14"/>
      <c r="D63" s="32"/>
      <c r="E63" s="13" t="s">
        <v>16</v>
      </c>
      <c r="F63" s="16">
        <v>1</v>
      </c>
      <c r="G63" s="17">
        <v>39.56</v>
      </c>
      <c r="H63" s="17">
        <v>0</v>
      </c>
      <c r="I63" s="17">
        <v>0</v>
      </c>
      <c r="J63" s="15">
        <f t="shared" si="0"/>
        <v>39.56</v>
      </c>
      <c r="K63" s="14"/>
      <c r="L63" s="14"/>
      <c r="M63" s="14"/>
    </row>
    <row r="64" spans="1:13" x14ac:dyDescent="0.2">
      <c r="A64" s="14"/>
      <c r="B64" s="14"/>
      <c r="C64" s="14"/>
      <c r="D64" s="32"/>
      <c r="E64" s="13" t="s">
        <v>346</v>
      </c>
      <c r="F64" s="16">
        <v>1</v>
      </c>
      <c r="G64" s="17">
        <v>42.76</v>
      </c>
      <c r="H64" s="17">
        <v>0</v>
      </c>
      <c r="I64" s="17">
        <v>0</v>
      </c>
      <c r="J64" s="15">
        <f t="shared" si="0"/>
        <v>42.76</v>
      </c>
      <c r="K64" s="14"/>
      <c r="L64" s="14"/>
      <c r="M64" s="14"/>
    </row>
    <row r="65" spans="1:13" x14ac:dyDescent="0.2">
      <c r="A65" s="14"/>
      <c r="B65" s="14"/>
      <c r="C65" s="14"/>
      <c r="D65" s="32"/>
      <c r="E65" s="13" t="s">
        <v>344</v>
      </c>
      <c r="F65" s="16">
        <v>1</v>
      </c>
      <c r="G65" s="17">
        <v>120</v>
      </c>
      <c r="H65" s="17">
        <v>0</v>
      </c>
      <c r="I65" s="17">
        <v>0</v>
      </c>
      <c r="J65" s="15">
        <f t="shared" si="0"/>
        <v>120</v>
      </c>
      <c r="K65" s="14"/>
      <c r="L65" s="14"/>
      <c r="M65" s="14"/>
    </row>
    <row r="66" spans="1:13" x14ac:dyDescent="0.2">
      <c r="A66" s="14"/>
      <c r="B66" s="14"/>
      <c r="C66" s="14"/>
      <c r="D66" s="32"/>
      <c r="E66" s="14"/>
      <c r="F66" s="14"/>
      <c r="G66" s="14"/>
      <c r="H66" s="14"/>
      <c r="I66" s="14"/>
      <c r="J66" s="18" t="s">
        <v>347</v>
      </c>
      <c r="K66" s="19">
        <f>SUM(J57:J65)</f>
        <v>755.24</v>
      </c>
      <c r="L66" s="17">
        <v>0</v>
      </c>
      <c r="M66" s="19">
        <f>ROUND(K66*L66,2)</f>
        <v>0</v>
      </c>
    </row>
    <row r="67" spans="1:13" ht="1" customHeight="1" x14ac:dyDescent="0.2">
      <c r="A67" s="20"/>
      <c r="B67" s="20"/>
      <c r="C67" s="20"/>
      <c r="D67" s="33"/>
      <c r="E67" s="20"/>
      <c r="F67" s="20"/>
      <c r="G67" s="20"/>
      <c r="H67" s="20"/>
      <c r="I67" s="20"/>
      <c r="J67" s="20"/>
      <c r="K67" s="20"/>
      <c r="L67" s="20"/>
      <c r="M67" s="20"/>
    </row>
    <row r="68" spans="1:13" x14ac:dyDescent="0.2">
      <c r="A68" s="13" t="s">
        <v>348</v>
      </c>
      <c r="B68" s="13" t="s">
        <v>21</v>
      </c>
      <c r="C68" s="13" t="s">
        <v>166</v>
      </c>
      <c r="D68" s="21" t="s">
        <v>349</v>
      </c>
      <c r="E68" s="14"/>
      <c r="F68" s="14"/>
      <c r="G68" s="14"/>
      <c r="H68" s="14"/>
      <c r="I68" s="14"/>
      <c r="J68" s="14"/>
      <c r="K68" s="15">
        <f>K75</f>
        <v>626.28</v>
      </c>
      <c r="L68" s="15">
        <f>L75</f>
        <v>0</v>
      </c>
      <c r="M68" s="15">
        <f>M75</f>
        <v>0</v>
      </c>
    </row>
    <row r="69" spans="1:13" ht="144" x14ac:dyDescent="0.2">
      <c r="A69" s="14"/>
      <c r="B69" s="14"/>
      <c r="C69" s="14"/>
      <c r="D69" s="21" t="s">
        <v>350</v>
      </c>
      <c r="E69" s="14"/>
      <c r="F69" s="14"/>
      <c r="G69" s="14"/>
      <c r="H69" s="14"/>
      <c r="I69" s="14"/>
      <c r="J69" s="14"/>
      <c r="K69" s="14"/>
      <c r="L69" s="14"/>
      <c r="M69" s="14"/>
    </row>
    <row r="70" spans="1:13" x14ac:dyDescent="0.2">
      <c r="A70" s="14"/>
      <c r="B70" s="14"/>
      <c r="C70" s="14"/>
      <c r="D70" s="32"/>
      <c r="E70" s="13" t="s">
        <v>237</v>
      </c>
      <c r="F70" s="16">
        <v>1</v>
      </c>
      <c r="G70" s="17">
        <v>135.69</v>
      </c>
      <c r="H70" s="17">
        <v>0</v>
      </c>
      <c r="I70" s="17">
        <v>0</v>
      </c>
      <c r="J70" s="15">
        <f>OR(F70&lt;&gt;0,G70&lt;&gt;0,H70&lt;&gt;0,I70&lt;&gt;0)*(F70 + (F70 = 0))*(G70 + (G70 = 0))*(H70 + (H70 = 0))*(I70 + (I70 = 0))</f>
        <v>135.69</v>
      </c>
      <c r="K70" s="14"/>
      <c r="L70" s="14"/>
      <c r="M70" s="14"/>
    </row>
    <row r="71" spans="1:13" x14ac:dyDescent="0.2">
      <c r="A71" s="14"/>
      <c r="B71" s="14"/>
      <c r="C71" s="14"/>
      <c r="D71" s="32"/>
      <c r="E71" s="13" t="s">
        <v>344</v>
      </c>
      <c r="F71" s="16">
        <v>1</v>
      </c>
      <c r="G71" s="17">
        <v>297.26</v>
      </c>
      <c r="H71" s="17">
        <v>0</v>
      </c>
      <c r="I71" s="17">
        <v>0</v>
      </c>
      <c r="J71" s="15">
        <f>OR(F71&lt;&gt;0,G71&lt;&gt;0,H71&lt;&gt;0,I71&lt;&gt;0)*(F71 + (F71 = 0))*(G71 + (G71 = 0))*(H71 + (H71 = 0))*(I71 + (I71 = 0))</f>
        <v>297.26</v>
      </c>
      <c r="K71" s="14"/>
      <c r="L71" s="14"/>
      <c r="M71" s="14"/>
    </row>
    <row r="72" spans="1:13" x14ac:dyDescent="0.2">
      <c r="A72" s="14"/>
      <c r="B72" s="14"/>
      <c r="C72" s="14"/>
      <c r="D72" s="32"/>
      <c r="E72" s="13" t="s">
        <v>351</v>
      </c>
      <c r="F72" s="16">
        <v>1</v>
      </c>
      <c r="G72" s="17">
        <v>135.1</v>
      </c>
      <c r="H72" s="17">
        <v>0</v>
      </c>
      <c r="I72" s="17">
        <v>0</v>
      </c>
      <c r="J72" s="15">
        <f>OR(F72&lt;&gt;0,G72&lt;&gt;0,H72&lt;&gt;0,I72&lt;&gt;0)*(F72 + (F72 = 0))*(G72 + (G72 = 0))*(H72 + (H72 = 0))*(I72 + (I72 = 0))</f>
        <v>135.1</v>
      </c>
      <c r="K72" s="14"/>
      <c r="L72" s="14"/>
      <c r="M72" s="14"/>
    </row>
    <row r="73" spans="1:13" x14ac:dyDescent="0.2">
      <c r="A73" s="14"/>
      <c r="B73" s="14"/>
      <c r="C73" s="14"/>
      <c r="D73" s="32"/>
      <c r="E73" s="13" t="s">
        <v>352</v>
      </c>
      <c r="F73" s="16">
        <v>1</v>
      </c>
      <c r="G73" s="17">
        <v>23.73</v>
      </c>
      <c r="H73" s="17">
        <v>0</v>
      </c>
      <c r="I73" s="17">
        <v>0</v>
      </c>
      <c r="J73" s="15">
        <f>OR(F73&lt;&gt;0,G73&lt;&gt;0,H73&lt;&gt;0,I73&lt;&gt;0)*(F73 + (F73 = 0))*(G73 + (G73 = 0))*(H73 + (H73 = 0))*(I73 + (I73 = 0))</f>
        <v>23.73</v>
      </c>
      <c r="K73" s="14"/>
      <c r="L73" s="14"/>
      <c r="M73" s="14"/>
    </row>
    <row r="74" spans="1:13" x14ac:dyDescent="0.2">
      <c r="A74" s="14"/>
      <c r="B74" s="14"/>
      <c r="C74" s="14"/>
      <c r="D74" s="32"/>
      <c r="E74" s="13" t="s">
        <v>353</v>
      </c>
      <c r="F74" s="16">
        <v>3</v>
      </c>
      <c r="G74" s="17">
        <v>11.5</v>
      </c>
      <c r="H74" s="17">
        <v>0</v>
      </c>
      <c r="I74" s="17">
        <v>0</v>
      </c>
      <c r="J74" s="15">
        <f>OR(F74&lt;&gt;0,G74&lt;&gt;0,H74&lt;&gt;0,I74&lt;&gt;0)*(F74 + (F74 = 0))*(G74 + (G74 = 0))*(H74 + (H74 = 0))*(I74 + (I74 = 0))</f>
        <v>34.5</v>
      </c>
      <c r="K74" s="14"/>
      <c r="L74" s="14"/>
      <c r="M74" s="14"/>
    </row>
    <row r="75" spans="1:13" x14ac:dyDescent="0.2">
      <c r="A75" s="14"/>
      <c r="B75" s="14"/>
      <c r="C75" s="14"/>
      <c r="D75" s="32"/>
      <c r="E75" s="14"/>
      <c r="F75" s="14"/>
      <c r="G75" s="14"/>
      <c r="H75" s="14"/>
      <c r="I75" s="14"/>
      <c r="J75" s="18" t="s">
        <v>354</v>
      </c>
      <c r="K75" s="19">
        <f>SUM(J70:J74)</f>
        <v>626.28</v>
      </c>
      <c r="L75" s="17">
        <v>0</v>
      </c>
      <c r="M75" s="19">
        <f>ROUND(K75*L75,2)</f>
        <v>0</v>
      </c>
    </row>
    <row r="76" spans="1:13" ht="1" customHeight="1" x14ac:dyDescent="0.2">
      <c r="A76" s="20"/>
      <c r="B76" s="20"/>
      <c r="C76" s="20"/>
      <c r="D76" s="33"/>
      <c r="E76" s="20"/>
      <c r="F76" s="20"/>
      <c r="G76" s="20"/>
      <c r="H76" s="20"/>
      <c r="I76" s="20"/>
      <c r="J76" s="20"/>
      <c r="K76" s="20"/>
      <c r="L76" s="20"/>
      <c r="M76" s="20"/>
    </row>
    <row r="77" spans="1:13" x14ac:dyDescent="0.2">
      <c r="A77" s="14"/>
      <c r="B77" s="14"/>
      <c r="C77" s="14"/>
      <c r="D77" s="32"/>
      <c r="E77" s="14"/>
      <c r="F77" s="14"/>
      <c r="G77" s="14"/>
      <c r="H77" s="14"/>
      <c r="I77" s="14"/>
      <c r="J77" s="18" t="s">
        <v>355</v>
      </c>
      <c r="K77" s="17">
        <v>1</v>
      </c>
      <c r="L77" s="19">
        <f>M42+M55+M68</f>
        <v>0</v>
      </c>
      <c r="M77" s="19">
        <f>ROUND(K77*L77,2)</f>
        <v>0</v>
      </c>
    </row>
    <row r="78" spans="1:13" x14ac:dyDescent="0.2">
      <c r="A78" s="5" t="s">
        <v>400</v>
      </c>
      <c r="B78" s="5" t="s">
        <v>15</v>
      </c>
      <c r="C78" s="5" t="s">
        <v>16</v>
      </c>
      <c r="D78" s="30" t="s">
        <v>401</v>
      </c>
      <c r="E78" s="6"/>
      <c r="F78" s="6"/>
      <c r="G78" s="6"/>
      <c r="H78" s="6"/>
      <c r="I78" s="6"/>
      <c r="J78" s="6"/>
      <c r="K78" s="7">
        <f>K208</f>
        <v>0</v>
      </c>
      <c r="L78" s="8">
        <f>L208</f>
        <v>0</v>
      </c>
      <c r="M78" s="8">
        <f>M208</f>
        <v>0</v>
      </c>
    </row>
    <row r="79" spans="1:13" x14ac:dyDescent="0.2">
      <c r="A79" s="9" t="s">
        <v>402</v>
      </c>
      <c r="B79" s="9" t="s">
        <v>15</v>
      </c>
      <c r="C79" s="9" t="s">
        <v>16</v>
      </c>
      <c r="D79" s="31" t="s">
        <v>403</v>
      </c>
      <c r="E79" s="10"/>
      <c r="F79" s="10"/>
      <c r="G79" s="10"/>
      <c r="H79" s="10"/>
      <c r="I79" s="10"/>
      <c r="J79" s="10"/>
      <c r="K79" s="11">
        <f>K87</f>
        <v>1</v>
      </c>
      <c r="L79" s="11">
        <f>L87</f>
        <v>0</v>
      </c>
      <c r="M79" s="11">
        <f>M87</f>
        <v>0</v>
      </c>
    </row>
    <row r="80" spans="1:13" x14ac:dyDescent="0.2">
      <c r="A80" s="12" t="s">
        <v>404</v>
      </c>
      <c r="B80" s="13" t="s">
        <v>21</v>
      </c>
      <c r="C80" s="13" t="s">
        <v>166</v>
      </c>
      <c r="D80" s="21" t="s">
        <v>405</v>
      </c>
      <c r="E80" s="14"/>
      <c r="F80" s="14"/>
      <c r="G80" s="14"/>
      <c r="H80" s="14"/>
      <c r="I80" s="14"/>
      <c r="J80" s="14"/>
      <c r="K80" s="15">
        <f>K85</f>
        <v>17.55</v>
      </c>
      <c r="L80" s="15">
        <f>L85</f>
        <v>0</v>
      </c>
      <c r="M80" s="15">
        <f>M85</f>
        <v>0</v>
      </c>
    </row>
    <row r="81" spans="1:13" ht="60" x14ac:dyDescent="0.2">
      <c r="A81" s="14"/>
      <c r="B81" s="14"/>
      <c r="C81" s="14"/>
      <c r="D81" s="21" t="s">
        <v>406</v>
      </c>
      <c r="E81" s="14"/>
      <c r="F81" s="14"/>
      <c r="G81" s="14"/>
      <c r="H81" s="14"/>
      <c r="I81" s="14"/>
      <c r="J81" s="14"/>
      <c r="K81" s="14"/>
      <c r="L81" s="14"/>
      <c r="M81" s="14"/>
    </row>
    <row r="82" spans="1:13" x14ac:dyDescent="0.2">
      <c r="A82" s="14"/>
      <c r="B82" s="14"/>
      <c r="C82" s="14"/>
      <c r="D82" s="32"/>
      <c r="E82" s="13" t="s">
        <v>353</v>
      </c>
      <c r="F82" s="16">
        <v>1</v>
      </c>
      <c r="G82" s="17">
        <v>3.5</v>
      </c>
      <c r="H82" s="17">
        <v>0</v>
      </c>
      <c r="I82" s="17">
        <v>2.8</v>
      </c>
      <c r="J82" s="15">
        <f>OR(F82&lt;&gt;0,G82&lt;&gt;0,H82&lt;&gt;0,I82&lt;&gt;0)*(F82 + (F82 = 0))*(G82 + (G82 = 0))*(H82 + (H82 = 0))*(I82 + (I82 = 0))</f>
        <v>9.8000000000000007</v>
      </c>
      <c r="K82" s="14"/>
      <c r="L82" s="14"/>
      <c r="M82" s="14"/>
    </row>
    <row r="83" spans="1:13" x14ac:dyDescent="0.2">
      <c r="A83" s="14"/>
      <c r="B83" s="14"/>
      <c r="C83" s="14"/>
      <c r="D83" s="32"/>
      <c r="E83" s="13" t="s">
        <v>407</v>
      </c>
      <c r="F83" s="16">
        <v>1</v>
      </c>
      <c r="G83" s="17">
        <v>5</v>
      </c>
      <c r="H83" s="17">
        <v>0</v>
      </c>
      <c r="I83" s="17">
        <v>0.6</v>
      </c>
      <c r="J83" s="15">
        <f>OR(F83&lt;&gt;0,G83&lt;&gt;0,H83&lt;&gt;0,I83&lt;&gt;0)*(F83 + (F83 = 0))*(G83 + (G83 = 0))*(H83 + (H83 = 0))*(I83 + (I83 = 0))</f>
        <v>3</v>
      </c>
      <c r="K83" s="14"/>
      <c r="L83" s="14"/>
      <c r="M83" s="14"/>
    </row>
    <row r="84" spans="1:13" x14ac:dyDescent="0.2">
      <c r="A84" s="14"/>
      <c r="B84" s="14"/>
      <c r="C84" s="14"/>
      <c r="D84" s="32"/>
      <c r="E84" s="13" t="s">
        <v>408</v>
      </c>
      <c r="F84" s="16">
        <v>19</v>
      </c>
      <c r="G84" s="17">
        <v>0.5</v>
      </c>
      <c r="H84" s="17">
        <v>0</v>
      </c>
      <c r="I84" s="17">
        <v>0.5</v>
      </c>
      <c r="J84" s="15">
        <f>OR(F84&lt;&gt;0,G84&lt;&gt;0,H84&lt;&gt;0,I84&lt;&gt;0)*(F84 + (F84 = 0))*(G84 + (G84 = 0))*(H84 + (H84 = 0))*(I84 + (I84 = 0))</f>
        <v>4.75</v>
      </c>
      <c r="K84" s="14"/>
      <c r="L84" s="14"/>
      <c r="M84" s="14"/>
    </row>
    <row r="85" spans="1:13" x14ac:dyDescent="0.2">
      <c r="A85" s="14"/>
      <c r="B85" s="14"/>
      <c r="C85" s="14"/>
      <c r="D85" s="32"/>
      <c r="E85" s="14"/>
      <c r="F85" s="14"/>
      <c r="G85" s="14"/>
      <c r="H85" s="14"/>
      <c r="I85" s="14"/>
      <c r="J85" s="18" t="s">
        <v>409</v>
      </c>
      <c r="K85" s="19">
        <f>SUM(J82:J84)</f>
        <v>17.55</v>
      </c>
      <c r="L85" s="17">
        <v>0</v>
      </c>
      <c r="M85" s="19">
        <f>ROUND(K85*L85,2)</f>
        <v>0</v>
      </c>
    </row>
    <row r="86" spans="1:13" ht="1" customHeight="1" x14ac:dyDescent="0.2">
      <c r="A86" s="20"/>
      <c r="B86" s="20"/>
      <c r="C86" s="20"/>
      <c r="D86" s="33"/>
      <c r="E86" s="20"/>
      <c r="F86" s="20"/>
      <c r="G86" s="20"/>
      <c r="H86" s="20"/>
      <c r="I86" s="20"/>
      <c r="J86" s="20"/>
      <c r="K86" s="20"/>
      <c r="L86" s="20"/>
      <c r="M86" s="20"/>
    </row>
    <row r="87" spans="1:13" x14ac:dyDescent="0.2">
      <c r="A87" s="14"/>
      <c r="B87" s="14"/>
      <c r="C87" s="14"/>
      <c r="D87" s="32"/>
      <c r="E87" s="14"/>
      <c r="F87" s="14"/>
      <c r="G87" s="14"/>
      <c r="H87" s="14"/>
      <c r="I87" s="14"/>
      <c r="J87" s="18" t="s">
        <v>410</v>
      </c>
      <c r="K87" s="17">
        <v>1</v>
      </c>
      <c r="L87" s="19">
        <f>M80</f>
        <v>0</v>
      </c>
      <c r="M87" s="19">
        <f>ROUND(K87*L87,2)</f>
        <v>0</v>
      </c>
    </row>
    <row r="88" spans="1:13" x14ac:dyDescent="0.2">
      <c r="A88" s="9" t="s">
        <v>411</v>
      </c>
      <c r="B88" s="9" t="s">
        <v>15</v>
      </c>
      <c r="C88" s="9" t="s">
        <v>16</v>
      </c>
      <c r="D88" s="31" t="s">
        <v>412</v>
      </c>
      <c r="E88" s="10"/>
      <c r="F88" s="10"/>
      <c r="G88" s="10"/>
      <c r="H88" s="10"/>
      <c r="I88" s="10"/>
      <c r="J88" s="10"/>
      <c r="K88" s="11">
        <f>K157</f>
        <v>1</v>
      </c>
      <c r="L88" s="11">
        <f>L157</f>
        <v>0</v>
      </c>
      <c r="M88" s="11">
        <f>M157</f>
        <v>0</v>
      </c>
    </row>
    <row r="89" spans="1:13" x14ac:dyDescent="0.2">
      <c r="A89" s="23" t="s">
        <v>413</v>
      </c>
      <c r="B89" s="23" t="s">
        <v>15</v>
      </c>
      <c r="C89" s="23" t="s">
        <v>16</v>
      </c>
      <c r="D89" s="34" t="s">
        <v>414</v>
      </c>
      <c r="E89" s="24"/>
      <c r="F89" s="24"/>
      <c r="G89" s="24"/>
      <c r="H89" s="24"/>
      <c r="I89" s="24"/>
      <c r="J89" s="24"/>
      <c r="K89" s="25">
        <f>K119</f>
        <v>1</v>
      </c>
      <c r="L89" s="25">
        <f>L119</f>
        <v>0</v>
      </c>
      <c r="M89" s="25">
        <f>M119</f>
        <v>0</v>
      </c>
    </row>
    <row r="90" spans="1:13" x14ac:dyDescent="0.2">
      <c r="A90" s="26" t="s">
        <v>415</v>
      </c>
      <c r="B90" s="26" t="s">
        <v>15</v>
      </c>
      <c r="C90" s="26" t="s">
        <v>16</v>
      </c>
      <c r="D90" s="35" t="s">
        <v>416</v>
      </c>
      <c r="E90" s="27"/>
      <c r="F90" s="27"/>
      <c r="G90" s="27"/>
      <c r="H90" s="27"/>
      <c r="I90" s="27"/>
      <c r="J90" s="27"/>
      <c r="K90" s="28">
        <f>K107</f>
        <v>1</v>
      </c>
      <c r="L90" s="28">
        <f>L107</f>
        <v>0</v>
      </c>
      <c r="M90" s="28">
        <f>M107</f>
        <v>0</v>
      </c>
    </row>
    <row r="91" spans="1:13" x14ac:dyDescent="0.2">
      <c r="A91" s="12" t="s">
        <v>417</v>
      </c>
      <c r="B91" s="13" t="s">
        <v>21</v>
      </c>
      <c r="C91" s="13" t="s">
        <v>166</v>
      </c>
      <c r="D91" s="21" t="s">
        <v>418</v>
      </c>
      <c r="E91" s="14"/>
      <c r="F91" s="14"/>
      <c r="G91" s="14"/>
      <c r="H91" s="14"/>
      <c r="I91" s="14"/>
      <c r="J91" s="14"/>
      <c r="K91" s="15">
        <f>K98</f>
        <v>3230.93</v>
      </c>
      <c r="L91" s="15">
        <f>L98</f>
        <v>0</v>
      </c>
      <c r="M91" s="15">
        <f>M98</f>
        <v>0</v>
      </c>
    </row>
    <row r="92" spans="1:13" ht="192" x14ac:dyDescent="0.2">
      <c r="A92" s="14"/>
      <c r="B92" s="14"/>
      <c r="C92" s="14"/>
      <c r="D92" s="21" t="s">
        <v>419</v>
      </c>
      <c r="E92" s="14"/>
      <c r="F92" s="14"/>
      <c r="G92" s="14"/>
      <c r="H92" s="14"/>
      <c r="I92" s="14"/>
      <c r="J92" s="14"/>
      <c r="K92" s="14"/>
      <c r="L92" s="14"/>
      <c r="M92" s="14"/>
    </row>
    <row r="93" spans="1:13" x14ac:dyDescent="0.2">
      <c r="A93" s="14"/>
      <c r="B93" s="14"/>
      <c r="C93" s="14"/>
      <c r="D93" s="32"/>
      <c r="E93" s="13" t="s">
        <v>237</v>
      </c>
      <c r="F93" s="16">
        <v>1</v>
      </c>
      <c r="G93" s="17">
        <v>67.45</v>
      </c>
      <c r="H93" s="17">
        <v>0</v>
      </c>
      <c r="I93" s="17">
        <v>2.5</v>
      </c>
      <c r="J93" s="15">
        <f>OR(F93&lt;&gt;0,G93&lt;&gt;0,H93&lt;&gt;0,I93&lt;&gt;0)*(F93 + (F93 = 0))*(G93 + (G93 = 0))*(H93 + (H93 = 0))*(I93 + (I93 = 0))</f>
        <v>168.63</v>
      </c>
      <c r="K93" s="14"/>
      <c r="L93" s="14"/>
      <c r="M93" s="14"/>
    </row>
    <row r="94" spans="1:13" x14ac:dyDescent="0.2">
      <c r="A94" s="14"/>
      <c r="B94" s="14"/>
      <c r="C94" s="14"/>
      <c r="D94" s="32"/>
      <c r="E94" s="13" t="s">
        <v>420</v>
      </c>
      <c r="F94" s="16">
        <v>1</v>
      </c>
      <c r="G94" s="17">
        <v>83.09</v>
      </c>
      <c r="H94" s="17">
        <v>0</v>
      </c>
      <c r="I94" s="17">
        <v>2.8</v>
      </c>
      <c r="J94" s="15">
        <f>OR(F94&lt;&gt;0,G94&lt;&gt;0,H94&lt;&gt;0,I94&lt;&gt;0)*(F94 + (F94 = 0))*(G94 + (G94 = 0))*(H94 + (H94 = 0))*(I94 + (I94 = 0))</f>
        <v>232.65</v>
      </c>
      <c r="K94" s="14"/>
      <c r="L94" s="14"/>
      <c r="M94" s="14"/>
    </row>
    <row r="95" spans="1:13" x14ac:dyDescent="0.2">
      <c r="A95" s="14"/>
      <c r="B95" s="14"/>
      <c r="C95" s="14"/>
      <c r="D95" s="32"/>
      <c r="E95" s="13" t="s">
        <v>421</v>
      </c>
      <c r="F95" s="16">
        <v>1</v>
      </c>
      <c r="G95" s="17">
        <v>6.6</v>
      </c>
      <c r="H95" s="17">
        <v>0</v>
      </c>
      <c r="I95" s="17">
        <v>5.52</v>
      </c>
      <c r="J95" s="15">
        <f>OR(F95&lt;&gt;0,G95&lt;&gt;0,H95&lt;&gt;0,I95&lt;&gt;0)*(F95 + (F95 = 0))*(G95 + (G95 = 0))*(H95 + (H95 = 0))*(I95 + (I95 = 0))</f>
        <v>36.43</v>
      </c>
      <c r="K95" s="14"/>
      <c r="L95" s="14"/>
      <c r="M95" s="14"/>
    </row>
    <row r="96" spans="1:13" x14ac:dyDescent="0.2">
      <c r="A96" s="14"/>
      <c r="B96" s="14"/>
      <c r="C96" s="14"/>
      <c r="D96" s="32"/>
      <c r="E96" s="13" t="s">
        <v>420</v>
      </c>
      <c r="F96" s="16">
        <v>1</v>
      </c>
      <c r="G96" s="17">
        <v>498.79</v>
      </c>
      <c r="H96" s="17">
        <v>0</v>
      </c>
      <c r="I96" s="17">
        <v>2.8</v>
      </c>
      <c r="J96" s="15">
        <f>OR(F96&lt;&gt;0,G96&lt;&gt;0,H96&lt;&gt;0,I96&lt;&gt;0)*(F96 + (F96 = 0))*(G96 + (G96 = 0))*(H96 + (H96 = 0))*(I96 + (I96 = 0))</f>
        <v>1396.61</v>
      </c>
      <c r="K96" s="14"/>
      <c r="L96" s="14"/>
      <c r="M96" s="14"/>
    </row>
    <row r="97" spans="1:13" x14ac:dyDescent="0.2">
      <c r="A97" s="14"/>
      <c r="B97" s="14"/>
      <c r="C97" s="14"/>
      <c r="D97" s="32"/>
      <c r="E97" s="13" t="s">
        <v>420</v>
      </c>
      <c r="F97" s="16">
        <v>1</v>
      </c>
      <c r="G97" s="17">
        <v>498.79</v>
      </c>
      <c r="H97" s="17">
        <v>0</v>
      </c>
      <c r="I97" s="17">
        <v>2.8</v>
      </c>
      <c r="J97" s="15">
        <f>OR(F97&lt;&gt;0,G97&lt;&gt;0,H97&lt;&gt;0,I97&lt;&gt;0)*(F97 + (F97 = 0))*(G97 + (G97 = 0))*(H97 + (H97 = 0))*(I97 + (I97 = 0))</f>
        <v>1396.61</v>
      </c>
      <c r="K97" s="14"/>
      <c r="L97" s="14"/>
      <c r="M97" s="14"/>
    </row>
    <row r="98" spans="1:13" x14ac:dyDescent="0.2">
      <c r="A98" s="14"/>
      <c r="B98" s="14"/>
      <c r="C98" s="14"/>
      <c r="D98" s="32"/>
      <c r="E98" s="14"/>
      <c r="F98" s="14"/>
      <c r="G98" s="14"/>
      <c r="H98" s="14"/>
      <c r="I98" s="14"/>
      <c r="J98" s="18" t="s">
        <v>422</v>
      </c>
      <c r="K98" s="19">
        <f>SUM(J93:J97)</f>
        <v>3230.93</v>
      </c>
      <c r="L98" s="17">
        <v>0</v>
      </c>
      <c r="M98" s="19">
        <f>ROUND(K98*L98,2)</f>
        <v>0</v>
      </c>
    </row>
    <row r="99" spans="1:13" ht="1" customHeight="1" x14ac:dyDescent="0.2">
      <c r="A99" s="20"/>
      <c r="B99" s="20"/>
      <c r="C99" s="20"/>
      <c r="D99" s="33"/>
      <c r="E99" s="20"/>
      <c r="F99" s="20"/>
      <c r="G99" s="20"/>
      <c r="H99" s="20"/>
      <c r="I99" s="20"/>
      <c r="J99" s="20"/>
      <c r="K99" s="20"/>
      <c r="L99" s="20"/>
      <c r="M99" s="20"/>
    </row>
    <row r="100" spans="1:13" x14ac:dyDescent="0.2">
      <c r="A100" s="12" t="s">
        <v>423</v>
      </c>
      <c r="B100" s="13" t="s">
        <v>21</v>
      </c>
      <c r="C100" s="13" t="s">
        <v>166</v>
      </c>
      <c r="D100" s="21" t="s">
        <v>424</v>
      </c>
      <c r="E100" s="14"/>
      <c r="F100" s="14"/>
      <c r="G100" s="14"/>
      <c r="H100" s="14"/>
      <c r="I100" s="14"/>
      <c r="J100" s="14"/>
      <c r="K100" s="15">
        <f>K105</f>
        <v>683.15</v>
      </c>
      <c r="L100" s="15">
        <f>L105</f>
        <v>0</v>
      </c>
      <c r="M100" s="15">
        <f>M105</f>
        <v>0</v>
      </c>
    </row>
    <row r="101" spans="1:13" ht="192" x14ac:dyDescent="0.2">
      <c r="A101" s="14"/>
      <c r="B101" s="14"/>
      <c r="C101" s="14"/>
      <c r="D101" s="21" t="s">
        <v>425</v>
      </c>
      <c r="E101" s="14"/>
      <c r="F101" s="14"/>
      <c r="G101" s="14"/>
      <c r="H101" s="14"/>
      <c r="I101" s="14"/>
      <c r="J101" s="14"/>
      <c r="K101" s="14"/>
      <c r="L101" s="14"/>
      <c r="M101" s="14"/>
    </row>
    <row r="102" spans="1:13" x14ac:dyDescent="0.2">
      <c r="A102" s="14"/>
      <c r="B102" s="14"/>
      <c r="C102" s="14"/>
      <c r="D102" s="32"/>
      <c r="E102" s="13" t="s">
        <v>421</v>
      </c>
      <c r="F102" s="16">
        <v>1</v>
      </c>
      <c r="G102" s="17">
        <v>13.6</v>
      </c>
      <c r="H102" s="17">
        <v>0</v>
      </c>
      <c r="I102" s="17">
        <v>5.52</v>
      </c>
      <c r="J102" s="15">
        <f>OR(F102&lt;&gt;0,G102&lt;&gt;0,H102&lt;&gt;0,I102&lt;&gt;0)*(F102 + (F102 = 0))*(G102 + (G102 = 0))*(H102 + (H102 = 0))*(I102 + (I102 = 0))</f>
        <v>75.069999999999993</v>
      </c>
      <c r="K102" s="14"/>
      <c r="L102" s="14"/>
      <c r="M102" s="14"/>
    </row>
    <row r="103" spans="1:13" x14ac:dyDescent="0.2">
      <c r="A103" s="14"/>
      <c r="B103" s="14"/>
      <c r="C103" s="14"/>
      <c r="D103" s="32"/>
      <c r="E103" s="13" t="s">
        <v>426</v>
      </c>
      <c r="F103" s="16">
        <v>1</v>
      </c>
      <c r="G103" s="17">
        <v>37</v>
      </c>
      <c r="H103" s="17">
        <v>0</v>
      </c>
      <c r="I103" s="17">
        <v>5.5</v>
      </c>
      <c r="J103" s="15">
        <f>OR(F103&lt;&gt;0,G103&lt;&gt;0,H103&lt;&gt;0,I103&lt;&gt;0)*(F103 + (F103 = 0))*(G103 + (G103 = 0))*(H103 + (H103 = 0))*(I103 + (I103 = 0))</f>
        <v>203.5</v>
      </c>
      <c r="K103" s="14"/>
      <c r="L103" s="14"/>
      <c r="M103" s="14"/>
    </row>
    <row r="104" spans="1:13" x14ac:dyDescent="0.2">
      <c r="A104" s="14"/>
      <c r="B104" s="14"/>
      <c r="C104" s="14"/>
      <c r="D104" s="32"/>
      <c r="E104" s="13" t="s">
        <v>427</v>
      </c>
      <c r="F104" s="16">
        <v>2</v>
      </c>
      <c r="G104" s="17">
        <v>30.65</v>
      </c>
      <c r="H104" s="17">
        <v>0</v>
      </c>
      <c r="I104" s="17">
        <v>6.6</v>
      </c>
      <c r="J104" s="15">
        <f>OR(F104&lt;&gt;0,G104&lt;&gt;0,H104&lt;&gt;0,I104&lt;&gt;0)*(F104 + (F104 = 0))*(G104 + (G104 = 0))*(H104 + (H104 = 0))*(I104 + (I104 = 0))</f>
        <v>404.58</v>
      </c>
      <c r="K104" s="14"/>
      <c r="L104" s="14"/>
      <c r="M104" s="14"/>
    </row>
    <row r="105" spans="1:13" x14ac:dyDescent="0.2">
      <c r="A105" s="14"/>
      <c r="B105" s="14"/>
      <c r="C105" s="14"/>
      <c r="D105" s="32"/>
      <c r="E105" s="14"/>
      <c r="F105" s="14"/>
      <c r="G105" s="14"/>
      <c r="H105" s="14"/>
      <c r="I105" s="14"/>
      <c r="J105" s="18" t="s">
        <v>428</v>
      </c>
      <c r="K105" s="19">
        <f>SUM(J102:J104)</f>
        <v>683.15</v>
      </c>
      <c r="L105" s="17">
        <v>0</v>
      </c>
      <c r="M105" s="19">
        <f>ROUND(K105*L105,2)</f>
        <v>0</v>
      </c>
    </row>
    <row r="106" spans="1:13" ht="1" customHeight="1" x14ac:dyDescent="0.2">
      <c r="A106" s="20"/>
      <c r="B106" s="20"/>
      <c r="C106" s="20"/>
      <c r="D106" s="33"/>
      <c r="E106" s="20"/>
      <c r="F106" s="20"/>
      <c r="G106" s="20"/>
      <c r="H106" s="20"/>
      <c r="I106" s="20"/>
      <c r="J106" s="20"/>
      <c r="K106" s="20"/>
      <c r="L106" s="20"/>
      <c r="M106" s="20"/>
    </row>
    <row r="107" spans="1:13" x14ac:dyDescent="0.2">
      <c r="A107" s="14"/>
      <c r="B107" s="14"/>
      <c r="C107" s="14"/>
      <c r="D107" s="32"/>
      <c r="E107" s="14"/>
      <c r="F107" s="14"/>
      <c r="G107" s="14"/>
      <c r="H107" s="14"/>
      <c r="I107" s="14"/>
      <c r="J107" s="18" t="s">
        <v>429</v>
      </c>
      <c r="K107" s="17">
        <v>1</v>
      </c>
      <c r="L107" s="19">
        <f>M91+M100</f>
        <v>0</v>
      </c>
      <c r="M107" s="19">
        <f>ROUND(K107*L107,2)</f>
        <v>0</v>
      </c>
    </row>
    <row r="108" spans="1:13" ht="1" customHeight="1" x14ac:dyDescent="0.2">
      <c r="A108" s="20"/>
      <c r="B108" s="20"/>
      <c r="C108" s="20"/>
      <c r="D108" s="33"/>
      <c r="E108" s="20"/>
      <c r="F108" s="20"/>
      <c r="G108" s="20"/>
      <c r="H108" s="20"/>
      <c r="I108" s="20"/>
      <c r="J108" s="20"/>
      <c r="K108" s="20"/>
      <c r="L108" s="20"/>
      <c r="M108" s="20"/>
    </row>
    <row r="109" spans="1:13" x14ac:dyDescent="0.2">
      <c r="A109" s="26" t="s">
        <v>430</v>
      </c>
      <c r="B109" s="26" t="s">
        <v>15</v>
      </c>
      <c r="C109" s="26" t="s">
        <v>16</v>
      </c>
      <c r="D109" s="35" t="s">
        <v>431</v>
      </c>
      <c r="E109" s="27"/>
      <c r="F109" s="27"/>
      <c r="G109" s="27"/>
      <c r="H109" s="27"/>
      <c r="I109" s="27"/>
      <c r="J109" s="27"/>
      <c r="K109" s="28">
        <f>K117</f>
        <v>1</v>
      </c>
      <c r="L109" s="28">
        <f>L117</f>
        <v>0</v>
      </c>
      <c r="M109" s="28">
        <f>M117</f>
        <v>0</v>
      </c>
    </row>
    <row r="110" spans="1:13" x14ac:dyDescent="0.2">
      <c r="A110" s="12" t="s">
        <v>432</v>
      </c>
      <c r="B110" s="13" t="s">
        <v>21</v>
      </c>
      <c r="C110" s="13" t="s">
        <v>166</v>
      </c>
      <c r="D110" s="21" t="s">
        <v>433</v>
      </c>
      <c r="E110" s="14"/>
      <c r="F110" s="14"/>
      <c r="G110" s="14"/>
      <c r="H110" s="14"/>
      <c r="I110" s="14"/>
      <c r="J110" s="14"/>
      <c r="K110" s="15">
        <f>K115</f>
        <v>230.9</v>
      </c>
      <c r="L110" s="15">
        <f>L115</f>
        <v>0</v>
      </c>
      <c r="M110" s="15">
        <f>M115</f>
        <v>0</v>
      </c>
    </row>
    <row r="111" spans="1:13" ht="192" x14ac:dyDescent="0.2">
      <c r="A111" s="14"/>
      <c r="B111" s="14"/>
      <c r="C111" s="14"/>
      <c r="D111" s="21" t="s">
        <v>434</v>
      </c>
      <c r="E111" s="14"/>
      <c r="F111" s="14"/>
      <c r="G111" s="14"/>
      <c r="H111" s="14"/>
      <c r="I111" s="14"/>
      <c r="J111" s="14"/>
      <c r="K111" s="14"/>
      <c r="L111" s="14"/>
      <c r="M111" s="14"/>
    </row>
    <row r="112" spans="1:13" x14ac:dyDescent="0.2">
      <c r="A112" s="14"/>
      <c r="B112" s="14"/>
      <c r="C112" s="14"/>
      <c r="D112" s="32"/>
      <c r="E112" s="13" t="s">
        <v>302</v>
      </c>
      <c r="F112" s="16">
        <v>1</v>
      </c>
      <c r="G112" s="17">
        <v>42</v>
      </c>
      <c r="H112" s="17">
        <v>0</v>
      </c>
      <c r="I112" s="17">
        <v>2.6</v>
      </c>
      <c r="J112" s="15">
        <f>OR(F112&lt;&gt;0,G112&lt;&gt;0,H112&lt;&gt;0,I112&lt;&gt;0)*(F112 + (F112 = 0))*(G112 + (G112 = 0))*(H112 + (H112 = 0))*(I112 + (I112 = 0))</f>
        <v>109.2</v>
      </c>
      <c r="K112" s="14"/>
      <c r="L112" s="14"/>
      <c r="M112" s="14"/>
    </row>
    <row r="113" spans="1:13" x14ac:dyDescent="0.2">
      <c r="A113" s="14"/>
      <c r="B113" s="14"/>
      <c r="C113" s="14"/>
      <c r="D113" s="32"/>
      <c r="E113" s="13" t="s">
        <v>302</v>
      </c>
      <c r="F113" s="16">
        <v>1</v>
      </c>
      <c r="G113" s="17">
        <v>42</v>
      </c>
      <c r="H113" s="17">
        <v>0</v>
      </c>
      <c r="I113" s="17">
        <v>2.6</v>
      </c>
      <c r="J113" s="15">
        <f>OR(F113&lt;&gt;0,G113&lt;&gt;0,H113&lt;&gt;0,I113&lt;&gt;0)*(F113 + (F113 = 0))*(G113 + (G113 = 0))*(H113 + (H113 = 0))*(I113 + (I113 = 0))</f>
        <v>109.2</v>
      </c>
      <c r="K113" s="14"/>
      <c r="L113" s="14"/>
      <c r="M113" s="14"/>
    </row>
    <row r="114" spans="1:13" x14ac:dyDescent="0.2">
      <c r="A114" s="14"/>
      <c r="B114" s="14"/>
      <c r="C114" s="14"/>
      <c r="D114" s="32"/>
      <c r="E114" s="13" t="s">
        <v>435</v>
      </c>
      <c r="F114" s="16">
        <v>1</v>
      </c>
      <c r="G114" s="17">
        <v>5</v>
      </c>
      <c r="H114" s="17">
        <v>0</v>
      </c>
      <c r="I114" s="17">
        <v>2.5</v>
      </c>
      <c r="J114" s="15">
        <f>OR(F114&lt;&gt;0,G114&lt;&gt;0,H114&lt;&gt;0,I114&lt;&gt;0)*(F114 + (F114 = 0))*(G114 + (G114 = 0))*(H114 + (H114 = 0))*(I114 + (I114 = 0))</f>
        <v>12.5</v>
      </c>
      <c r="K114" s="14"/>
      <c r="L114" s="14"/>
      <c r="M114" s="14"/>
    </row>
    <row r="115" spans="1:13" x14ac:dyDescent="0.2">
      <c r="A115" s="14"/>
      <c r="B115" s="14"/>
      <c r="C115" s="14"/>
      <c r="D115" s="32"/>
      <c r="E115" s="14"/>
      <c r="F115" s="14"/>
      <c r="G115" s="14"/>
      <c r="H115" s="14"/>
      <c r="I115" s="14"/>
      <c r="J115" s="18" t="s">
        <v>436</v>
      </c>
      <c r="K115" s="19">
        <f>SUM(J112:J114)</f>
        <v>230.9</v>
      </c>
      <c r="L115" s="17">
        <v>0</v>
      </c>
      <c r="M115" s="19">
        <f>ROUND(K115*L115,2)</f>
        <v>0</v>
      </c>
    </row>
    <row r="116" spans="1:13" ht="1" customHeight="1" x14ac:dyDescent="0.2">
      <c r="A116" s="20"/>
      <c r="B116" s="20"/>
      <c r="C116" s="20"/>
      <c r="D116" s="33"/>
      <c r="E116" s="20"/>
      <c r="F116" s="20"/>
      <c r="G116" s="20"/>
      <c r="H116" s="20"/>
      <c r="I116" s="20"/>
      <c r="J116" s="20"/>
      <c r="K116" s="20"/>
      <c r="L116" s="20"/>
      <c r="M116" s="20"/>
    </row>
    <row r="117" spans="1:13" x14ac:dyDescent="0.2">
      <c r="A117" s="14"/>
      <c r="B117" s="14"/>
      <c r="C117" s="14"/>
      <c r="D117" s="32"/>
      <c r="E117" s="14"/>
      <c r="F117" s="14"/>
      <c r="G117" s="14"/>
      <c r="H117" s="14"/>
      <c r="I117" s="14"/>
      <c r="J117" s="18" t="s">
        <v>437</v>
      </c>
      <c r="K117" s="17">
        <v>1</v>
      </c>
      <c r="L117" s="19">
        <f>M110</f>
        <v>0</v>
      </c>
      <c r="M117" s="19">
        <f>ROUND(K117*L117,2)</f>
        <v>0</v>
      </c>
    </row>
    <row r="118" spans="1:13" ht="1" customHeight="1" x14ac:dyDescent="0.2">
      <c r="A118" s="20"/>
      <c r="B118" s="20"/>
      <c r="C118" s="20"/>
      <c r="D118" s="33"/>
      <c r="E118" s="20"/>
      <c r="F118" s="20"/>
      <c r="G118" s="20"/>
      <c r="H118" s="20"/>
      <c r="I118" s="20"/>
      <c r="J118" s="20"/>
      <c r="K118" s="20"/>
      <c r="L118" s="20"/>
      <c r="M118" s="20"/>
    </row>
    <row r="119" spans="1:13" x14ac:dyDescent="0.2">
      <c r="A119" s="14"/>
      <c r="B119" s="14"/>
      <c r="C119" s="14"/>
      <c r="D119" s="32"/>
      <c r="E119" s="14"/>
      <c r="F119" s="14"/>
      <c r="G119" s="14"/>
      <c r="H119" s="14"/>
      <c r="I119" s="14"/>
      <c r="J119" s="18" t="s">
        <v>438</v>
      </c>
      <c r="K119" s="17">
        <v>1</v>
      </c>
      <c r="L119" s="19">
        <f>M90+M109</f>
        <v>0</v>
      </c>
      <c r="M119" s="19">
        <f>ROUND(K119*L119,2)</f>
        <v>0</v>
      </c>
    </row>
    <row r="120" spans="1:13" ht="1" customHeight="1" x14ac:dyDescent="0.2">
      <c r="A120" s="20"/>
      <c r="B120" s="20"/>
      <c r="C120" s="20"/>
      <c r="D120" s="33"/>
      <c r="E120" s="20"/>
      <c r="F120" s="20"/>
      <c r="G120" s="20"/>
      <c r="H120" s="20"/>
      <c r="I120" s="20"/>
      <c r="J120" s="20"/>
      <c r="K120" s="20"/>
      <c r="L120" s="20"/>
      <c r="M120" s="20"/>
    </row>
    <row r="121" spans="1:13" x14ac:dyDescent="0.2">
      <c r="A121" s="23" t="s">
        <v>439</v>
      </c>
      <c r="B121" s="23" t="s">
        <v>15</v>
      </c>
      <c r="C121" s="23" t="s">
        <v>16</v>
      </c>
      <c r="D121" s="34" t="s">
        <v>440</v>
      </c>
      <c r="E121" s="24"/>
      <c r="F121" s="24"/>
      <c r="G121" s="24"/>
      <c r="H121" s="24"/>
      <c r="I121" s="24"/>
      <c r="J121" s="24"/>
      <c r="K121" s="25">
        <f>K155</f>
        <v>1</v>
      </c>
      <c r="L121" s="25">
        <f>L155</f>
        <v>0</v>
      </c>
      <c r="M121" s="25">
        <f>M155</f>
        <v>0</v>
      </c>
    </row>
    <row r="122" spans="1:13" x14ac:dyDescent="0.2">
      <c r="A122" s="26" t="s">
        <v>441</v>
      </c>
      <c r="B122" s="26" t="s">
        <v>15</v>
      </c>
      <c r="C122" s="26" t="s">
        <v>16</v>
      </c>
      <c r="D122" s="35" t="s">
        <v>442</v>
      </c>
      <c r="E122" s="27"/>
      <c r="F122" s="27"/>
      <c r="G122" s="27"/>
      <c r="H122" s="27"/>
      <c r="I122" s="27"/>
      <c r="J122" s="27"/>
      <c r="K122" s="28">
        <f>K135</f>
        <v>1</v>
      </c>
      <c r="L122" s="28">
        <f>L135</f>
        <v>0</v>
      </c>
      <c r="M122" s="28">
        <f>M135</f>
        <v>0</v>
      </c>
    </row>
    <row r="123" spans="1:13" x14ac:dyDescent="0.2">
      <c r="A123" s="12" t="s">
        <v>443</v>
      </c>
      <c r="B123" s="13" t="s">
        <v>21</v>
      </c>
      <c r="C123" s="13" t="s">
        <v>166</v>
      </c>
      <c r="D123" s="21" t="s">
        <v>444</v>
      </c>
      <c r="E123" s="14"/>
      <c r="F123" s="14"/>
      <c r="G123" s="14"/>
      <c r="H123" s="14"/>
      <c r="I123" s="14"/>
      <c r="J123" s="14"/>
      <c r="K123" s="15">
        <f>K127</f>
        <v>28.25</v>
      </c>
      <c r="L123" s="15">
        <f>L127</f>
        <v>0</v>
      </c>
      <c r="M123" s="15">
        <f>M127</f>
        <v>0</v>
      </c>
    </row>
    <row r="124" spans="1:13" ht="120" x14ac:dyDescent="0.2">
      <c r="A124" s="14"/>
      <c r="B124" s="14"/>
      <c r="C124" s="14"/>
      <c r="D124" s="21" t="s">
        <v>445</v>
      </c>
      <c r="E124" s="14"/>
      <c r="F124" s="14"/>
      <c r="G124" s="14"/>
      <c r="H124" s="14"/>
      <c r="I124" s="14"/>
      <c r="J124" s="14"/>
      <c r="K124" s="14"/>
      <c r="L124" s="14"/>
      <c r="M124" s="14"/>
    </row>
    <row r="125" spans="1:13" x14ac:dyDescent="0.2">
      <c r="A125" s="14"/>
      <c r="B125" s="14"/>
      <c r="C125" s="14"/>
      <c r="D125" s="32"/>
      <c r="E125" s="13" t="s">
        <v>237</v>
      </c>
      <c r="F125" s="16">
        <v>1</v>
      </c>
      <c r="G125" s="17">
        <v>5</v>
      </c>
      <c r="H125" s="17">
        <v>0</v>
      </c>
      <c r="I125" s="17">
        <v>2.5</v>
      </c>
      <c r="J125" s="15">
        <f>OR(F125&lt;&gt;0,G125&lt;&gt;0,H125&lt;&gt;0,I125&lt;&gt;0)*(F125 + (F125 = 0))*(G125 + (G125 = 0))*(H125 + (H125 = 0))*(I125 + (I125 = 0))</f>
        <v>12.5</v>
      </c>
      <c r="K125" s="14"/>
      <c r="L125" s="14"/>
      <c r="M125" s="14"/>
    </row>
    <row r="126" spans="1:13" x14ac:dyDescent="0.2">
      <c r="A126" s="14"/>
      <c r="B126" s="14"/>
      <c r="C126" s="14"/>
      <c r="D126" s="32"/>
      <c r="E126" s="13" t="s">
        <v>16</v>
      </c>
      <c r="F126" s="16">
        <v>1</v>
      </c>
      <c r="G126" s="17">
        <v>6.3</v>
      </c>
      <c r="H126" s="17">
        <v>0</v>
      </c>
      <c r="I126" s="17">
        <v>2.5</v>
      </c>
      <c r="J126" s="15">
        <f>OR(F126&lt;&gt;0,G126&lt;&gt;0,H126&lt;&gt;0,I126&lt;&gt;0)*(F126 + (F126 = 0))*(G126 + (G126 = 0))*(H126 + (H126 = 0))*(I126 + (I126 = 0))</f>
        <v>15.75</v>
      </c>
      <c r="K126" s="14"/>
      <c r="L126" s="14"/>
      <c r="M126" s="14"/>
    </row>
    <row r="127" spans="1:13" x14ac:dyDescent="0.2">
      <c r="A127" s="14"/>
      <c r="B127" s="14"/>
      <c r="C127" s="14"/>
      <c r="D127" s="32"/>
      <c r="E127" s="14"/>
      <c r="F127" s="14"/>
      <c r="G127" s="14"/>
      <c r="H127" s="14"/>
      <c r="I127" s="14"/>
      <c r="J127" s="18" t="s">
        <v>446</v>
      </c>
      <c r="K127" s="19">
        <f>SUM(J125:J126)</f>
        <v>28.25</v>
      </c>
      <c r="L127" s="17">
        <v>0</v>
      </c>
      <c r="M127" s="19">
        <f>ROUND(K127*L127,2)</f>
        <v>0</v>
      </c>
    </row>
    <row r="128" spans="1:13" ht="1" customHeight="1" x14ac:dyDescent="0.2">
      <c r="A128" s="20"/>
      <c r="B128" s="20"/>
      <c r="C128" s="20"/>
      <c r="D128" s="33"/>
      <c r="E128" s="20"/>
      <c r="F128" s="20"/>
      <c r="G128" s="20"/>
      <c r="H128" s="20"/>
      <c r="I128" s="20"/>
      <c r="J128" s="20"/>
      <c r="K128" s="20"/>
      <c r="L128" s="20"/>
      <c r="M128" s="20"/>
    </row>
    <row r="129" spans="1:13" x14ac:dyDescent="0.2">
      <c r="A129" s="12" t="s">
        <v>447</v>
      </c>
      <c r="B129" s="13" t="s">
        <v>21</v>
      </c>
      <c r="C129" s="13" t="s">
        <v>166</v>
      </c>
      <c r="D129" s="21" t="s">
        <v>448</v>
      </c>
      <c r="E129" s="14"/>
      <c r="F129" s="14"/>
      <c r="G129" s="14"/>
      <c r="H129" s="14"/>
      <c r="I129" s="14"/>
      <c r="J129" s="14"/>
      <c r="K129" s="15">
        <f>K133</f>
        <v>161.94</v>
      </c>
      <c r="L129" s="15">
        <f>L133</f>
        <v>0</v>
      </c>
      <c r="M129" s="15">
        <f>M133</f>
        <v>0</v>
      </c>
    </row>
    <row r="130" spans="1:13" ht="120" x14ac:dyDescent="0.2">
      <c r="A130" s="14"/>
      <c r="B130" s="14"/>
      <c r="C130" s="14"/>
      <c r="D130" s="21" t="s">
        <v>449</v>
      </c>
      <c r="E130" s="14"/>
      <c r="F130" s="14"/>
      <c r="G130" s="14"/>
      <c r="H130" s="14"/>
      <c r="I130" s="14"/>
      <c r="J130" s="14"/>
      <c r="K130" s="14"/>
      <c r="L130" s="14"/>
      <c r="M130" s="14"/>
    </row>
    <row r="131" spans="1:13" x14ac:dyDescent="0.2">
      <c r="A131" s="14"/>
      <c r="B131" s="14"/>
      <c r="C131" s="14"/>
      <c r="D131" s="32"/>
      <c r="E131" s="13" t="s">
        <v>450</v>
      </c>
      <c r="F131" s="16">
        <v>1</v>
      </c>
      <c r="G131" s="17">
        <v>8.52</v>
      </c>
      <c r="H131" s="17">
        <v>0</v>
      </c>
      <c r="I131" s="17">
        <v>4.3</v>
      </c>
      <c r="J131" s="15">
        <f>OR(F131&lt;&gt;0,G131&lt;&gt;0,H131&lt;&gt;0,I131&lt;&gt;0)*(F131 + (F131 = 0))*(G131 + (G131 = 0))*(H131 + (H131 = 0))*(I131 + (I131 = 0))</f>
        <v>36.64</v>
      </c>
      <c r="K131" s="14"/>
      <c r="L131" s="14"/>
      <c r="M131" s="14"/>
    </row>
    <row r="132" spans="1:13" x14ac:dyDescent="0.2">
      <c r="A132" s="14"/>
      <c r="B132" s="14"/>
      <c r="C132" s="14"/>
      <c r="D132" s="32"/>
      <c r="E132" s="13" t="s">
        <v>451</v>
      </c>
      <c r="F132" s="16">
        <v>1</v>
      </c>
      <c r="G132" s="17">
        <v>45.4</v>
      </c>
      <c r="H132" s="17">
        <v>0</v>
      </c>
      <c r="I132" s="17">
        <v>2.76</v>
      </c>
      <c r="J132" s="15">
        <f>OR(F132&lt;&gt;0,G132&lt;&gt;0,H132&lt;&gt;0,I132&lt;&gt;0)*(F132 + (F132 = 0))*(G132 + (G132 = 0))*(H132 + (H132 = 0))*(I132 + (I132 = 0))</f>
        <v>125.3</v>
      </c>
      <c r="K132" s="14"/>
      <c r="L132" s="14"/>
      <c r="M132" s="14"/>
    </row>
    <row r="133" spans="1:13" x14ac:dyDescent="0.2">
      <c r="A133" s="14"/>
      <c r="B133" s="14"/>
      <c r="C133" s="14"/>
      <c r="D133" s="32"/>
      <c r="E133" s="14"/>
      <c r="F133" s="14"/>
      <c r="G133" s="14"/>
      <c r="H133" s="14"/>
      <c r="I133" s="14"/>
      <c r="J133" s="18" t="s">
        <v>452</v>
      </c>
      <c r="K133" s="19">
        <f>SUM(J131:J132)</f>
        <v>161.94</v>
      </c>
      <c r="L133" s="17">
        <v>0</v>
      </c>
      <c r="M133" s="19">
        <f>ROUND(K133*L133,2)</f>
        <v>0</v>
      </c>
    </row>
    <row r="134" spans="1:13" ht="1" customHeight="1" x14ac:dyDescent="0.2">
      <c r="A134" s="20"/>
      <c r="B134" s="20"/>
      <c r="C134" s="20"/>
      <c r="D134" s="33"/>
      <c r="E134" s="20"/>
      <c r="F134" s="20"/>
      <c r="G134" s="20"/>
      <c r="H134" s="20"/>
      <c r="I134" s="20"/>
      <c r="J134" s="20"/>
      <c r="K134" s="20"/>
      <c r="L134" s="20"/>
      <c r="M134" s="20"/>
    </row>
    <row r="135" spans="1:13" x14ac:dyDescent="0.2">
      <c r="A135" s="14"/>
      <c r="B135" s="14"/>
      <c r="C135" s="14"/>
      <c r="D135" s="32"/>
      <c r="E135" s="14"/>
      <c r="F135" s="14"/>
      <c r="G135" s="14"/>
      <c r="H135" s="14"/>
      <c r="I135" s="14"/>
      <c r="J135" s="18" t="s">
        <v>453</v>
      </c>
      <c r="K135" s="17">
        <v>1</v>
      </c>
      <c r="L135" s="19">
        <f>M123+M129</f>
        <v>0</v>
      </c>
      <c r="M135" s="19">
        <f>ROUND(K135*L135,2)</f>
        <v>0</v>
      </c>
    </row>
    <row r="136" spans="1:13" ht="1" customHeight="1" x14ac:dyDescent="0.2">
      <c r="A136" s="20"/>
      <c r="B136" s="20"/>
      <c r="C136" s="20"/>
      <c r="D136" s="33"/>
      <c r="E136" s="20"/>
      <c r="F136" s="20"/>
      <c r="G136" s="20"/>
      <c r="H136" s="20"/>
      <c r="I136" s="20"/>
      <c r="J136" s="20"/>
      <c r="K136" s="20"/>
      <c r="L136" s="20"/>
      <c r="M136" s="20"/>
    </row>
    <row r="137" spans="1:13" x14ac:dyDescent="0.2">
      <c r="A137" s="26" t="s">
        <v>454</v>
      </c>
      <c r="B137" s="26" t="s">
        <v>15</v>
      </c>
      <c r="C137" s="26" t="s">
        <v>16</v>
      </c>
      <c r="D137" s="35" t="s">
        <v>455</v>
      </c>
      <c r="E137" s="27"/>
      <c r="F137" s="27"/>
      <c r="G137" s="27"/>
      <c r="H137" s="27"/>
      <c r="I137" s="27"/>
      <c r="J137" s="27"/>
      <c r="K137" s="28">
        <f>K153</f>
        <v>1</v>
      </c>
      <c r="L137" s="28">
        <f>L153</f>
        <v>0</v>
      </c>
      <c r="M137" s="28">
        <f>M153</f>
        <v>0</v>
      </c>
    </row>
    <row r="138" spans="1:13" x14ac:dyDescent="0.2">
      <c r="A138" s="12" t="s">
        <v>456</v>
      </c>
      <c r="B138" s="13" t="s">
        <v>21</v>
      </c>
      <c r="C138" s="13" t="s">
        <v>166</v>
      </c>
      <c r="D138" s="21" t="s">
        <v>457</v>
      </c>
      <c r="E138" s="14"/>
      <c r="F138" s="14"/>
      <c r="G138" s="14"/>
      <c r="H138" s="14"/>
      <c r="I138" s="14"/>
      <c r="J138" s="14"/>
      <c r="K138" s="15">
        <f>K146</f>
        <v>332.03</v>
      </c>
      <c r="L138" s="15">
        <f>L146</f>
        <v>0</v>
      </c>
      <c r="M138" s="15">
        <f>M146</f>
        <v>0</v>
      </c>
    </row>
    <row r="139" spans="1:13" ht="144" x14ac:dyDescent="0.2">
      <c r="A139" s="14"/>
      <c r="B139" s="14"/>
      <c r="C139" s="14"/>
      <c r="D139" s="21" t="s">
        <v>458</v>
      </c>
      <c r="E139" s="14"/>
      <c r="F139" s="14"/>
      <c r="G139" s="14"/>
      <c r="H139" s="14"/>
      <c r="I139" s="14"/>
      <c r="J139" s="14"/>
      <c r="K139" s="14"/>
      <c r="L139" s="14"/>
      <c r="M139" s="14"/>
    </row>
    <row r="140" spans="1:13" x14ac:dyDescent="0.2">
      <c r="A140" s="14"/>
      <c r="B140" s="14"/>
      <c r="C140" s="14"/>
      <c r="D140" s="32"/>
      <c r="E140" s="13" t="s">
        <v>459</v>
      </c>
      <c r="F140" s="16">
        <v>16</v>
      </c>
      <c r="G140" s="17">
        <v>1.4</v>
      </c>
      <c r="H140" s="17">
        <v>0</v>
      </c>
      <c r="I140" s="17">
        <v>2.6</v>
      </c>
      <c r="J140" s="15">
        <f t="shared" ref="J140:J145" si="1">OR(F140&lt;&gt;0,G140&lt;&gt;0,H140&lt;&gt;0,I140&lt;&gt;0)*(F140 + (F140 = 0))*(G140 + (G140 = 0))*(H140 + (H140 = 0))*(I140 + (I140 = 0))</f>
        <v>58.24</v>
      </c>
      <c r="K140" s="14"/>
      <c r="L140" s="14"/>
      <c r="M140" s="14"/>
    </row>
    <row r="141" spans="1:13" x14ac:dyDescent="0.2">
      <c r="A141" s="14"/>
      <c r="B141" s="14"/>
      <c r="C141" s="14"/>
      <c r="D141" s="32"/>
      <c r="E141" s="13" t="s">
        <v>460</v>
      </c>
      <c r="F141" s="16">
        <v>1</v>
      </c>
      <c r="G141" s="17">
        <v>34</v>
      </c>
      <c r="H141" s="17">
        <v>0</v>
      </c>
      <c r="I141" s="17">
        <v>2.6</v>
      </c>
      <c r="J141" s="15">
        <f t="shared" si="1"/>
        <v>88.4</v>
      </c>
      <c r="K141" s="14"/>
      <c r="L141" s="14"/>
      <c r="M141" s="14"/>
    </row>
    <row r="142" spans="1:13" x14ac:dyDescent="0.2">
      <c r="A142" s="14"/>
      <c r="B142" s="14"/>
      <c r="C142" s="14"/>
      <c r="D142" s="32"/>
      <c r="E142" s="13" t="s">
        <v>459</v>
      </c>
      <c r="F142" s="16">
        <v>16</v>
      </c>
      <c r="G142" s="17">
        <v>1.4</v>
      </c>
      <c r="H142" s="17">
        <v>0</v>
      </c>
      <c r="I142" s="17">
        <v>2.6</v>
      </c>
      <c r="J142" s="15">
        <f t="shared" si="1"/>
        <v>58.24</v>
      </c>
      <c r="K142" s="14"/>
      <c r="L142" s="14"/>
      <c r="M142" s="14"/>
    </row>
    <row r="143" spans="1:13" x14ac:dyDescent="0.2">
      <c r="A143" s="14"/>
      <c r="B143" s="14"/>
      <c r="C143" s="14"/>
      <c r="D143" s="32"/>
      <c r="E143" s="13" t="s">
        <v>460</v>
      </c>
      <c r="F143" s="16">
        <v>1</v>
      </c>
      <c r="G143" s="17">
        <v>34</v>
      </c>
      <c r="H143" s="17">
        <v>0</v>
      </c>
      <c r="I143" s="17">
        <v>2.6</v>
      </c>
      <c r="J143" s="15">
        <f t="shared" si="1"/>
        <v>88.4</v>
      </c>
      <c r="K143" s="14"/>
      <c r="L143" s="14"/>
      <c r="M143" s="14"/>
    </row>
    <row r="144" spans="1:13" x14ac:dyDescent="0.2">
      <c r="A144" s="14"/>
      <c r="B144" s="14"/>
      <c r="C144" s="14"/>
      <c r="D144" s="32"/>
      <c r="E144" s="13" t="s">
        <v>461</v>
      </c>
      <c r="F144" s="16">
        <v>1</v>
      </c>
      <c r="G144" s="17">
        <v>10.5</v>
      </c>
      <c r="H144" s="17">
        <v>0</v>
      </c>
      <c r="I144" s="17">
        <v>2.5</v>
      </c>
      <c r="J144" s="15">
        <f t="shared" si="1"/>
        <v>26.25</v>
      </c>
      <c r="K144" s="14"/>
      <c r="L144" s="14"/>
      <c r="M144" s="14"/>
    </row>
    <row r="145" spans="1:13" x14ac:dyDescent="0.2">
      <c r="A145" s="14"/>
      <c r="B145" s="14"/>
      <c r="C145" s="14"/>
      <c r="D145" s="32"/>
      <c r="E145" s="13" t="s">
        <v>461</v>
      </c>
      <c r="F145" s="16">
        <v>0</v>
      </c>
      <c r="G145" s="17">
        <v>5</v>
      </c>
      <c r="H145" s="17">
        <v>0</v>
      </c>
      <c r="I145" s="17">
        <v>2.5</v>
      </c>
      <c r="J145" s="15">
        <f t="shared" si="1"/>
        <v>12.5</v>
      </c>
      <c r="K145" s="14"/>
      <c r="L145" s="14"/>
      <c r="M145" s="14"/>
    </row>
    <row r="146" spans="1:13" x14ac:dyDescent="0.2">
      <c r="A146" s="14"/>
      <c r="B146" s="14"/>
      <c r="C146" s="14"/>
      <c r="D146" s="32"/>
      <c r="E146" s="14"/>
      <c r="F146" s="14"/>
      <c r="G146" s="14"/>
      <c r="H146" s="14"/>
      <c r="I146" s="14"/>
      <c r="J146" s="18" t="s">
        <v>462</v>
      </c>
      <c r="K146" s="19">
        <f>SUM(J140:J145)</f>
        <v>332.03</v>
      </c>
      <c r="L146" s="17">
        <v>0</v>
      </c>
      <c r="M146" s="19">
        <f>ROUND(K146*L146,2)</f>
        <v>0</v>
      </c>
    </row>
    <row r="147" spans="1:13" ht="1" customHeight="1" x14ac:dyDescent="0.2">
      <c r="A147" s="20"/>
      <c r="B147" s="20"/>
      <c r="C147" s="20"/>
      <c r="D147" s="33"/>
      <c r="E147" s="20"/>
      <c r="F147" s="20"/>
      <c r="G147" s="20"/>
      <c r="H147" s="20"/>
      <c r="I147" s="20"/>
      <c r="J147" s="20"/>
      <c r="K147" s="20"/>
      <c r="L147" s="20"/>
      <c r="M147" s="20"/>
    </row>
    <row r="148" spans="1:13" x14ac:dyDescent="0.2">
      <c r="A148" s="12" t="s">
        <v>463</v>
      </c>
      <c r="B148" s="13" t="s">
        <v>21</v>
      </c>
      <c r="C148" s="13" t="s">
        <v>166</v>
      </c>
      <c r="D148" s="21" t="s">
        <v>464</v>
      </c>
      <c r="E148" s="14"/>
      <c r="F148" s="14"/>
      <c r="G148" s="14"/>
      <c r="H148" s="14"/>
      <c r="I148" s="14"/>
      <c r="J148" s="14"/>
      <c r="K148" s="15">
        <f>K151</f>
        <v>9.4</v>
      </c>
      <c r="L148" s="15">
        <f>L151</f>
        <v>0</v>
      </c>
      <c r="M148" s="15">
        <f>M151</f>
        <v>0</v>
      </c>
    </row>
    <row r="149" spans="1:13" ht="144" x14ac:dyDescent="0.2">
      <c r="A149" s="14"/>
      <c r="B149" s="14"/>
      <c r="C149" s="14"/>
      <c r="D149" s="21" t="s">
        <v>465</v>
      </c>
      <c r="E149" s="14"/>
      <c r="F149" s="14"/>
      <c r="G149" s="14"/>
      <c r="H149" s="14"/>
      <c r="I149" s="14"/>
      <c r="J149" s="14"/>
      <c r="K149" s="14"/>
      <c r="L149" s="14"/>
      <c r="M149" s="14"/>
    </row>
    <row r="150" spans="1:13" x14ac:dyDescent="0.2">
      <c r="A150" s="14"/>
      <c r="B150" s="14"/>
      <c r="C150" s="14"/>
      <c r="D150" s="32"/>
      <c r="E150" s="13" t="s">
        <v>466</v>
      </c>
      <c r="F150" s="16">
        <v>1</v>
      </c>
      <c r="G150" s="17">
        <v>3.76</v>
      </c>
      <c r="H150" s="17">
        <v>0</v>
      </c>
      <c r="I150" s="17">
        <v>2.5</v>
      </c>
      <c r="J150" s="15">
        <f>OR(F150&lt;&gt;0,G150&lt;&gt;0,H150&lt;&gt;0,I150&lt;&gt;0)*(F150 + (F150 = 0))*(G150 + (G150 = 0))*(H150 + (H150 = 0))*(I150 + (I150 = 0))</f>
        <v>9.4</v>
      </c>
      <c r="K150" s="14"/>
      <c r="L150" s="14"/>
      <c r="M150" s="14"/>
    </row>
    <row r="151" spans="1:13" x14ac:dyDescent="0.2">
      <c r="A151" s="14"/>
      <c r="B151" s="14"/>
      <c r="C151" s="14"/>
      <c r="D151" s="32"/>
      <c r="E151" s="14"/>
      <c r="F151" s="14"/>
      <c r="G151" s="14"/>
      <c r="H151" s="14"/>
      <c r="I151" s="14"/>
      <c r="J151" s="18" t="s">
        <v>467</v>
      </c>
      <c r="K151" s="19">
        <f>J150</f>
        <v>9.4</v>
      </c>
      <c r="L151" s="17">
        <v>0</v>
      </c>
      <c r="M151" s="19">
        <f>ROUND(K151*L151,2)</f>
        <v>0</v>
      </c>
    </row>
    <row r="152" spans="1:13" ht="1" customHeight="1" x14ac:dyDescent="0.2">
      <c r="A152" s="20"/>
      <c r="B152" s="20"/>
      <c r="C152" s="20"/>
      <c r="D152" s="33"/>
      <c r="E152" s="20"/>
      <c r="F152" s="20"/>
      <c r="G152" s="20"/>
      <c r="H152" s="20"/>
      <c r="I152" s="20"/>
      <c r="J152" s="20"/>
      <c r="K152" s="20"/>
      <c r="L152" s="20"/>
      <c r="M152" s="20"/>
    </row>
    <row r="153" spans="1:13" x14ac:dyDescent="0.2">
      <c r="A153" s="14"/>
      <c r="B153" s="14"/>
      <c r="C153" s="14"/>
      <c r="D153" s="32"/>
      <c r="E153" s="14"/>
      <c r="F153" s="14"/>
      <c r="G153" s="14"/>
      <c r="H153" s="14"/>
      <c r="I153" s="14"/>
      <c r="J153" s="18" t="s">
        <v>468</v>
      </c>
      <c r="K153" s="17">
        <v>1</v>
      </c>
      <c r="L153" s="19">
        <f>M138+M148</f>
        <v>0</v>
      </c>
      <c r="M153" s="19">
        <f>ROUND(K153*L153,2)</f>
        <v>0</v>
      </c>
    </row>
    <row r="154" spans="1:13" ht="1" customHeight="1" x14ac:dyDescent="0.2">
      <c r="A154" s="20"/>
      <c r="B154" s="20"/>
      <c r="C154" s="20"/>
      <c r="D154" s="33"/>
      <c r="E154" s="20"/>
      <c r="F154" s="20"/>
      <c r="G154" s="20"/>
      <c r="H154" s="20"/>
      <c r="I154" s="20"/>
      <c r="J154" s="20"/>
      <c r="K154" s="20"/>
      <c r="L154" s="20"/>
      <c r="M154" s="20"/>
    </row>
    <row r="155" spans="1:13" x14ac:dyDescent="0.2">
      <c r="A155" s="14"/>
      <c r="B155" s="14"/>
      <c r="C155" s="14"/>
      <c r="D155" s="32"/>
      <c r="E155" s="14"/>
      <c r="F155" s="14"/>
      <c r="G155" s="14"/>
      <c r="H155" s="14"/>
      <c r="I155" s="14"/>
      <c r="J155" s="18" t="s">
        <v>469</v>
      </c>
      <c r="K155" s="17">
        <v>1</v>
      </c>
      <c r="L155" s="19">
        <f>M122+M137</f>
        <v>0</v>
      </c>
      <c r="M155" s="19">
        <f>ROUND(K155*L155,2)</f>
        <v>0</v>
      </c>
    </row>
    <row r="156" spans="1:13" ht="1" customHeight="1" x14ac:dyDescent="0.2">
      <c r="A156" s="20"/>
      <c r="B156" s="20"/>
      <c r="C156" s="20"/>
      <c r="D156" s="33"/>
      <c r="E156" s="20"/>
      <c r="F156" s="20"/>
      <c r="G156" s="20"/>
      <c r="H156" s="20"/>
      <c r="I156" s="20"/>
      <c r="J156" s="20"/>
      <c r="K156" s="20"/>
      <c r="L156" s="20"/>
      <c r="M156" s="20"/>
    </row>
    <row r="157" spans="1:13" x14ac:dyDescent="0.2">
      <c r="A157" s="14"/>
      <c r="B157" s="14"/>
      <c r="C157" s="14"/>
      <c r="D157" s="32"/>
      <c r="E157" s="14"/>
      <c r="F157" s="14"/>
      <c r="G157" s="14"/>
      <c r="H157" s="14"/>
      <c r="I157" s="14"/>
      <c r="J157" s="18" t="s">
        <v>470</v>
      </c>
      <c r="K157" s="17">
        <v>1</v>
      </c>
      <c r="L157" s="19">
        <f>M89+M121</f>
        <v>0</v>
      </c>
      <c r="M157" s="19">
        <f>ROUND(K157*L157,2)</f>
        <v>0</v>
      </c>
    </row>
    <row r="158" spans="1:13" x14ac:dyDescent="0.2">
      <c r="A158" s="9" t="s">
        <v>471</v>
      </c>
      <c r="B158" s="9" t="s">
        <v>15</v>
      </c>
      <c r="C158" s="9" t="s">
        <v>16</v>
      </c>
      <c r="D158" s="31" t="s">
        <v>472</v>
      </c>
      <c r="E158" s="10"/>
      <c r="F158" s="10"/>
      <c r="G158" s="10"/>
      <c r="H158" s="10"/>
      <c r="I158" s="10"/>
      <c r="J158" s="10"/>
      <c r="K158" s="11">
        <f>K179</f>
        <v>1</v>
      </c>
      <c r="L158" s="11">
        <f>L179</f>
        <v>0</v>
      </c>
      <c r="M158" s="11">
        <f>M179</f>
        <v>0</v>
      </c>
    </row>
    <row r="159" spans="1:13" x14ac:dyDescent="0.2">
      <c r="A159" s="12" t="s">
        <v>473</v>
      </c>
      <c r="B159" s="13" t="s">
        <v>21</v>
      </c>
      <c r="C159" s="13" t="s">
        <v>166</v>
      </c>
      <c r="D159" s="21" t="s">
        <v>474</v>
      </c>
      <c r="E159" s="14"/>
      <c r="F159" s="14"/>
      <c r="G159" s="14"/>
      <c r="H159" s="14"/>
      <c r="I159" s="14"/>
      <c r="J159" s="14"/>
      <c r="K159" s="15">
        <f>K169</f>
        <v>363.47</v>
      </c>
      <c r="L159" s="15">
        <f>L169</f>
        <v>0</v>
      </c>
      <c r="M159" s="15">
        <f>M169</f>
        <v>0</v>
      </c>
    </row>
    <row r="160" spans="1:13" ht="36" x14ac:dyDescent="0.2">
      <c r="A160" s="14"/>
      <c r="B160" s="14"/>
      <c r="C160" s="14"/>
      <c r="D160" s="21" t="s">
        <v>475</v>
      </c>
      <c r="E160" s="14"/>
      <c r="F160" s="14"/>
      <c r="G160" s="14"/>
      <c r="H160" s="14"/>
      <c r="I160" s="14"/>
      <c r="J160" s="14"/>
      <c r="K160" s="14"/>
      <c r="L160" s="14"/>
      <c r="M160" s="14"/>
    </row>
    <row r="161" spans="1:13" x14ac:dyDescent="0.2">
      <c r="A161" s="14"/>
      <c r="B161" s="14"/>
      <c r="C161" s="14"/>
      <c r="D161" s="32"/>
      <c r="E161" s="13" t="s">
        <v>476</v>
      </c>
      <c r="F161" s="16">
        <v>1</v>
      </c>
      <c r="G161" s="17">
        <v>28.1</v>
      </c>
      <c r="H161" s="17">
        <v>0</v>
      </c>
      <c r="I161" s="17">
        <v>2.6</v>
      </c>
      <c r="J161" s="15">
        <f t="shared" ref="J161:J168" si="2">OR(F161&lt;&gt;0,G161&lt;&gt;0,H161&lt;&gt;0,I161&lt;&gt;0)*(F161 + (F161 = 0))*(G161 + (G161 = 0))*(H161 + (H161 = 0))*(I161 + (I161 = 0))</f>
        <v>73.06</v>
      </c>
      <c r="K161" s="14"/>
      <c r="L161" s="14"/>
      <c r="M161" s="14"/>
    </row>
    <row r="162" spans="1:13" x14ac:dyDescent="0.2">
      <c r="A162" s="14"/>
      <c r="B162" s="14"/>
      <c r="C162" s="14"/>
      <c r="D162" s="32"/>
      <c r="E162" s="13" t="s">
        <v>377</v>
      </c>
      <c r="F162" s="16">
        <v>1</v>
      </c>
      <c r="G162" s="17">
        <v>8.25</v>
      </c>
      <c r="H162" s="17">
        <v>0</v>
      </c>
      <c r="I162" s="17">
        <v>2.6</v>
      </c>
      <c r="J162" s="15">
        <f t="shared" si="2"/>
        <v>21.45</v>
      </c>
      <c r="K162" s="14"/>
      <c r="L162" s="14"/>
      <c r="M162" s="14"/>
    </row>
    <row r="163" spans="1:13" x14ac:dyDescent="0.2">
      <c r="A163" s="14"/>
      <c r="B163" s="14"/>
      <c r="C163" s="14"/>
      <c r="D163" s="32"/>
      <c r="E163" s="13" t="s">
        <v>477</v>
      </c>
      <c r="F163" s="16">
        <v>1</v>
      </c>
      <c r="G163" s="17">
        <v>8</v>
      </c>
      <c r="H163" s="17">
        <v>0</v>
      </c>
      <c r="I163" s="17">
        <v>2.6</v>
      </c>
      <c r="J163" s="15">
        <f t="shared" si="2"/>
        <v>20.8</v>
      </c>
      <c r="K163" s="14"/>
      <c r="L163" s="14"/>
      <c r="M163" s="14"/>
    </row>
    <row r="164" spans="1:13" x14ac:dyDescent="0.2">
      <c r="A164" s="14"/>
      <c r="B164" s="14"/>
      <c r="C164" s="14"/>
      <c r="D164" s="32"/>
      <c r="E164" s="13" t="s">
        <v>476</v>
      </c>
      <c r="F164" s="16">
        <v>1</v>
      </c>
      <c r="G164" s="17">
        <v>28.1</v>
      </c>
      <c r="H164" s="17">
        <v>0</v>
      </c>
      <c r="I164" s="17">
        <v>2.6</v>
      </c>
      <c r="J164" s="15">
        <f t="shared" si="2"/>
        <v>73.06</v>
      </c>
      <c r="K164" s="14"/>
      <c r="L164" s="14"/>
      <c r="M164" s="14"/>
    </row>
    <row r="165" spans="1:13" x14ac:dyDescent="0.2">
      <c r="A165" s="14"/>
      <c r="B165" s="14"/>
      <c r="C165" s="14"/>
      <c r="D165" s="32"/>
      <c r="E165" s="13" t="s">
        <v>237</v>
      </c>
      <c r="F165" s="16">
        <v>1</v>
      </c>
      <c r="G165" s="17">
        <v>32.6</v>
      </c>
      <c r="H165" s="17">
        <v>0</v>
      </c>
      <c r="I165" s="17">
        <v>2.5</v>
      </c>
      <c r="J165" s="15">
        <f t="shared" si="2"/>
        <v>81.5</v>
      </c>
      <c r="K165" s="14"/>
      <c r="L165" s="14"/>
      <c r="M165" s="14"/>
    </row>
    <row r="166" spans="1:13" x14ac:dyDescent="0.2">
      <c r="A166" s="14"/>
      <c r="B166" s="14"/>
      <c r="C166" s="14"/>
      <c r="D166" s="32"/>
      <c r="E166" s="13" t="s">
        <v>478</v>
      </c>
      <c r="F166" s="16">
        <v>1</v>
      </c>
      <c r="G166" s="17">
        <v>4.2</v>
      </c>
      <c r="H166" s="17">
        <v>0</v>
      </c>
      <c r="I166" s="17">
        <v>3</v>
      </c>
      <c r="J166" s="15">
        <f t="shared" si="2"/>
        <v>12.6</v>
      </c>
      <c r="K166" s="14"/>
      <c r="L166" s="14"/>
      <c r="M166" s="14"/>
    </row>
    <row r="167" spans="1:13" x14ac:dyDescent="0.2">
      <c r="A167" s="14"/>
      <c r="B167" s="14"/>
      <c r="C167" s="14"/>
      <c r="D167" s="32"/>
      <c r="E167" s="13" t="s">
        <v>479</v>
      </c>
      <c r="F167" s="16">
        <v>1</v>
      </c>
      <c r="G167" s="17">
        <v>11</v>
      </c>
      <c r="H167" s="17">
        <v>0</v>
      </c>
      <c r="I167" s="17">
        <v>3</v>
      </c>
      <c r="J167" s="15">
        <f t="shared" si="2"/>
        <v>33</v>
      </c>
      <c r="K167" s="14"/>
      <c r="L167" s="14"/>
      <c r="M167" s="14"/>
    </row>
    <row r="168" spans="1:13" x14ac:dyDescent="0.2">
      <c r="A168" s="14"/>
      <c r="B168" s="14"/>
      <c r="C168" s="14"/>
      <c r="D168" s="32"/>
      <c r="E168" s="13" t="s">
        <v>480</v>
      </c>
      <c r="F168" s="16">
        <v>4</v>
      </c>
      <c r="G168" s="17">
        <v>4</v>
      </c>
      <c r="H168" s="17">
        <v>0</v>
      </c>
      <c r="I168" s="17">
        <v>3</v>
      </c>
      <c r="J168" s="15">
        <f t="shared" si="2"/>
        <v>48</v>
      </c>
      <c r="K168" s="14"/>
      <c r="L168" s="14"/>
      <c r="M168" s="14"/>
    </row>
    <row r="169" spans="1:13" x14ac:dyDescent="0.2">
      <c r="A169" s="14"/>
      <c r="B169" s="14"/>
      <c r="C169" s="14"/>
      <c r="D169" s="32"/>
      <c r="E169" s="14"/>
      <c r="F169" s="14"/>
      <c r="G169" s="14"/>
      <c r="H169" s="14"/>
      <c r="I169" s="14"/>
      <c r="J169" s="18" t="s">
        <v>481</v>
      </c>
      <c r="K169" s="19">
        <f>SUM(J161:J168)</f>
        <v>363.47</v>
      </c>
      <c r="L169" s="17">
        <v>0</v>
      </c>
      <c r="M169" s="19">
        <f>ROUND(K169*L169,2)</f>
        <v>0</v>
      </c>
    </row>
    <row r="170" spans="1:13" ht="1" customHeight="1" x14ac:dyDescent="0.2">
      <c r="A170" s="20"/>
      <c r="B170" s="20"/>
      <c r="C170" s="20"/>
      <c r="D170" s="33"/>
      <c r="E170" s="20"/>
      <c r="F170" s="20"/>
      <c r="G170" s="20"/>
      <c r="H170" s="20"/>
      <c r="I170" s="20"/>
      <c r="J170" s="20"/>
      <c r="K170" s="20"/>
      <c r="L170" s="20"/>
      <c r="M170" s="20"/>
    </row>
    <row r="171" spans="1:13" x14ac:dyDescent="0.2">
      <c r="A171" s="12" t="s">
        <v>482</v>
      </c>
      <c r="B171" s="13" t="s">
        <v>21</v>
      </c>
      <c r="C171" s="13" t="s">
        <v>166</v>
      </c>
      <c r="D171" s="21" t="s">
        <v>483</v>
      </c>
      <c r="E171" s="14"/>
      <c r="F171" s="14"/>
      <c r="G171" s="14"/>
      <c r="H171" s="14"/>
      <c r="I171" s="14"/>
      <c r="J171" s="14"/>
      <c r="K171" s="15">
        <f>K177</f>
        <v>211.73</v>
      </c>
      <c r="L171" s="15">
        <f>L177</f>
        <v>0</v>
      </c>
      <c r="M171" s="15">
        <f>M177</f>
        <v>0</v>
      </c>
    </row>
    <row r="172" spans="1:13" ht="72" x14ac:dyDescent="0.2">
      <c r="A172" s="14"/>
      <c r="B172" s="14"/>
      <c r="C172" s="14"/>
      <c r="D172" s="21" t="s">
        <v>484</v>
      </c>
      <c r="E172" s="14"/>
      <c r="F172" s="14"/>
      <c r="G172" s="14"/>
      <c r="H172" s="14"/>
      <c r="I172" s="14"/>
      <c r="J172" s="14"/>
      <c r="K172" s="14"/>
      <c r="L172" s="14"/>
      <c r="M172" s="14"/>
    </row>
    <row r="173" spans="1:13" x14ac:dyDescent="0.2">
      <c r="A173" s="14"/>
      <c r="B173" s="14"/>
      <c r="C173" s="14"/>
      <c r="D173" s="32"/>
      <c r="E173" s="13" t="s">
        <v>485</v>
      </c>
      <c r="F173" s="16">
        <v>1</v>
      </c>
      <c r="G173" s="17">
        <v>14.4</v>
      </c>
      <c r="H173" s="17">
        <v>0</v>
      </c>
      <c r="I173" s="17">
        <v>5.5</v>
      </c>
      <c r="J173" s="15">
        <f>OR(F173&lt;&gt;0,G173&lt;&gt;0,H173&lt;&gt;0,I173&lt;&gt;0)*(F173 + (F173 = 0))*(G173 + (G173 = 0))*(H173 + (H173 = 0))*(I173 + (I173 = 0))</f>
        <v>79.2</v>
      </c>
      <c r="K173" s="14"/>
      <c r="L173" s="14"/>
      <c r="M173" s="14"/>
    </row>
    <row r="174" spans="1:13" x14ac:dyDescent="0.2">
      <c r="A174" s="14"/>
      <c r="B174" s="14"/>
      <c r="C174" s="14"/>
      <c r="D174" s="32"/>
      <c r="E174" s="13" t="s">
        <v>486</v>
      </c>
      <c r="F174" s="16">
        <v>1</v>
      </c>
      <c r="G174" s="17">
        <v>11.61</v>
      </c>
      <c r="H174" s="17">
        <v>0</v>
      </c>
      <c r="I174" s="17">
        <v>5.5</v>
      </c>
      <c r="J174" s="15">
        <f>OR(F174&lt;&gt;0,G174&lt;&gt;0,H174&lt;&gt;0,I174&lt;&gt;0)*(F174 + (F174 = 0))*(G174 + (G174 = 0))*(H174 + (H174 = 0))*(I174 + (I174 = 0))</f>
        <v>63.86</v>
      </c>
      <c r="K174" s="14"/>
      <c r="L174" s="14"/>
      <c r="M174" s="14"/>
    </row>
    <row r="175" spans="1:13" x14ac:dyDescent="0.2">
      <c r="A175" s="14"/>
      <c r="B175" s="14"/>
      <c r="C175" s="14"/>
      <c r="D175" s="32"/>
      <c r="E175" s="13" t="s">
        <v>478</v>
      </c>
      <c r="F175" s="16">
        <v>1</v>
      </c>
      <c r="G175" s="17">
        <v>3.62</v>
      </c>
      <c r="H175" s="17">
        <v>0</v>
      </c>
      <c r="I175" s="17">
        <v>5.5</v>
      </c>
      <c r="J175" s="15">
        <f>OR(F175&lt;&gt;0,G175&lt;&gt;0,H175&lt;&gt;0,I175&lt;&gt;0)*(F175 + (F175 = 0))*(G175 + (G175 = 0))*(H175 + (H175 = 0))*(I175 + (I175 = 0))</f>
        <v>19.91</v>
      </c>
      <c r="K175" s="14"/>
      <c r="L175" s="14"/>
      <c r="M175" s="14"/>
    </row>
    <row r="176" spans="1:13" x14ac:dyDescent="0.2">
      <c r="A176" s="14"/>
      <c r="B176" s="14"/>
      <c r="C176" s="14"/>
      <c r="D176" s="32"/>
      <c r="E176" s="13" t="s">
        <v>353</v>
      </c>
      <c r="F176" s="16">
        <v>1</v>
      </c>
      <c r="G176" s="17">
        <v>11.61</v>
      </c>
      <c r="H176" s="17">
        <v>0</v>
      </c>
      <c r="I176" s="17">
        <v>4.2</v>
      </c>
      <c r="J176" s="15">
        <f>OR(F176&lt;&gt;0,G176&lt;&gt;0,H176&lt;&gt;0,I176&lt;&gt;0)*(F176 + (F176 = 0))*(G176 + (G176 = 0))*(H176 + (H176 = 0))*(I176 + (I176 = 0))</f>
        <v>48.76</v>
      </c>
      <c r="K176" s="14"/>
      <c r="L176" s="14"/>
      <c r="M176" s="14"/>
    </row>
    <row r="177" spans="1:13" x14ac:dyDescent="0.2">
      <c r="A177" s="14"/>
      <c r="B177" s="14"/>
      <c r="C177" s="14"/>
      <c r="D177" s="32"/>
      <c r="E177" s="14"/>
      <c r="F177" s="14"/>
      <c r="G177" s="14"/>
      <c r="H177" s="14"/>
      <c r="I177" s="14"/>
      <c r="J177" s="18" t="s">
        <v>487</v>
      </c>
      <c r="K177" s="19">
        <f>SUM(J173:J176)</f>
        <v>211.73</v>
      </c>
      <c r="L177" s="17">
        <v>0</v>
      </c>
      <c r="M177" s="19">
        <f>ROUND(K177*L177,2)</f>
        <v>0</v>
      </c>
    </row>
    <row r="178" spans="1:13" ht="1" customHeight="1" x14ac:dyDescent="0.2">
      <c r="A178" s="20"/>
      <c r="B178" s="20"/>
      <c r="C178" s="20"/>
      <c r="D178" s="33"/>
      <c r="E178" s="20"/>
      <c r="F178" s="20"/>
      <c r="G178" s="20"/>
      <c r="H178" s="20"/>
      <c r="I178" s="20"/>
      <c r="J178" s="20"/>
      <c r="K178" s="20"/>
      <c r="L178" s="20"/>
      <c r="M178" s="20"/>
    </row>
    <row r="179" spans="1:13" x14ac:dyDescent="0.2">
      <c r="A179" s="14"/>
      <c r="B179" s="14"/>
      <c r="C179" s="14"/>
      <c r="D179" s="32"/>
      <c r="E179" s="14"/>
      <c r="F179" s="14"/>
      <c r="G179" s="14"/>
      <c r="H179" s="14"/>
      <c r="I179" s="14"/>
      <c r="J179" s="18" t="s">
        <v>488</v>
      </c>
      <c r="K179" s="17">
        <v>1</v>
      </c>
      <c r="L179" s="19">
        <f>M159+M171</f>
        <v>0</v>
      </c>
      <c r="M179" s="19">
        <f>ROUND(K179*L179,2)</f>
        <v>0</v>
      </c>
    </row>
    <row r="180" spans="1:13" x14ac:dyDescent="0.2">
      <c r="A180" s="9" t="s">
        <v>511</v>
      </c>
      <c r="B180" s="9" t="s">
        <v>15</v>
      </c>
      <c r="C180" s="9" t="s">
        <v>16</v>
      </c>
      <c r="D180" s="31" t="s">
        <v>512</v>
      </c>
      <c r="E180" s="10"/>
      <c r="F180" s="10"/>
      <c r="G180" s="10"/>
      <c r="H180" s="10"/>
      <c r="I180" s="10"/>
      <c r="J180" s="10"/>
      <c r="K180" s="11">
        <f>K235</f>
        <v>1</v>
      </c>
      <c r="L180" s="11">
        <f>L235</f>
        <v>0</v>
      </c>
      <c r="M180" s="11">
        <f>M235</f>
        <v>0</v>
      </c>
    </row>
    <row r="181" spans="1:13" x14ac:dyDescent="0.2">
      <c r="A181" s="12" t="s">
        <v>513</v>
      </c>
      <c r="B181" s="13" t="s">
        <v>21</v>
      </c>
      <c r="C181" s="13" t="s">
        <v>166</v>
      </c>
      <c r="D181" s="21" t="s">
        <v>514</v>
      </c>
      <c r="E181" s="14"/>
      <c r="F181" s="14"/>
      <c r="G181" s="14"/>
      <c r="H181" s="14"/>
      <c r="I181" s="14"/>
      <c r="J181" s="14"/>
      <c r="K181" s="15">
        <f>K185</f>
        <v>398.8</v>
      </c>
      <c r="L181" s="15">
        <f>L185</f>
        <v>0</v>
      </c>
      <c r="M181" s="15">
        <f>M185</f>
        <v>0</v>
      </c>
    </row>
    <row r="182" spans="1:13" ht="108" x14ac:dyDescent="0.2">
      <c r="A182" s="14"/>
      <c r="B182" s="14"/>
      <c r="C182" s="14"/>
      <c r="D182" s="21" t="s">
        <v>515</v>
      </c>
      <c r="E182" s="14"/>
      <c r="F182" s="14"/>
      <c r="G182" s="14"/>
      <c r="H182" s="14"/>
      <c r="I182" s="14"/>
      <c r="J182" s="14"/>
      <c r="K182" s="14"/>
      <c r="L182" s="14"/>
      <c r="M182" s="14"/>
    </row>
    <row r="183" spans="1:13" x14ac:dyDescent="0.2">
      <c r="A183" s="14"/>
      <c r="B183" s="14"/>
      <c r="C183" s="14"/>
      <c r="D183" s="32"/>
      <c r="E183" s="13" t="s">
        <v>516</v>
      </c>
      <c r="F183" s="16">
        <v>1</v>
      </c>
      <c r="G183" s="17">
        <v>83.5</v>
      </c>
      <c r="H183" s="17">
        <v>0</v>
      </c>
      <c r="I183" s="17">
        <v>2.8</v>
      </c>
      <c r="J183" s="15">
        <f>OR(F183&lt;&gt;0,G183&lt;&gt;0,H183&lt;&gt;0,I183&lt;&gt;0)*(F183 + (F183 = 0))*(G183 + (G183 = 0))*(H183 + (H183 = 0))*(I183 + (I183 = 0))</f>
        <v>233.8</v>
      </c>
      <c r="K183" s="14"/>
      <c r="L183" s="14"/>
      <c r="M183" s="14"/>
    </row>
    <row r="184" spans="1:13" x14ac:dyDescent="0.2">
      <c r="A184" s="14"/>
      <c r="B184" s="14"/>
      <c r="C184" s="14"/>
      <c r="D184" s="32"/>
      <c r="E184" s="13" t="s">
        <v>517</v>
      </c>
      <c r="F184" s="16">
        <v>1</v>
      </c>
      <c r="G184" s="17">
        <v>165</v>
      </c>
      <c r="H184" s="17">
        <v>0</v>
      </c>
      <c r="I184" s="17">
        <v>0</v>
      </c>
      <c r="J184" s="15">
        <f>OR(F184&lt;&gt;0,G184&lt;&gt;0,H184&lt;&gt;0,I184&lt;&gt;0)*(F184 + (F184 = 0))*(G184 + (G184 = 0))*(H184 + (H184 = 0))*(I184 + (I184 = 0))</f>
        <v>165</v>
      </c>
      <c r="K184" s="14"/>
      <c r="L184" s="14"/>
      <c r="M184" s="14"/>
    </row>
    <row r="185" spans="1:13" x14ac:dyDescent="0.2">
      <c r="A185" s="14"/>
      <c r="B185" s="14"/>
      <c r="C185" s="14"/>
      <c r="D185" s="32"/>
      <c r="E185" s="14"/>
      <c r="F185" s="14"/>
      <c r="G185" s="14"/>
      <c r="H185" s="14"/>
      <c r="I185" s="14"/>
      <c r="J185" s="18" t="s">
        <v>518</v>
      </c>
      <c r="K185" s="19">
        <f>SUM(J183:J184)</f>
        <v>398.8</v>
      </c>
      <c r="L185" s="17">
        <v>0</v>
      </c>
      <c r="M185" s="19">
        <f>ROUND(K185*L185,2)</f>
        <v>0</v>
      </c>
    </row>
    <row r="186" spans="1:13" ht="1" customHeight="1" x14ac:dyDescent="0.2">
      <c r="A186" s="20"/>
      <c r="B186" s="20"/>
      <c r="C186" s="20"/>
      <c r="D186" s="33"/>
      <c r="E186" s="20"/>
      <c r="F186" s="20"/>
      <c r="G186" s="20"/>
      <c r="H186" s="20"/>
      <c r="I186" s="20"/>
      <c r="J186" s="20"/>
      <c r="K186" s="20"/>
      <c r="L186" s="20"/>
      <c r="M186" s="20"/>
    </row>
    <row r="187" spans="1:13" x14ac:dyDescent="0.2">
      <c r="A187" s="12" t="s">
        <v>519</v>
      </c>
      <c r="B187" s="13" t="s">
        <v>21</v>
      </c>
      <c r="C187" s="13" t="s">
        <v>166</v>
      </c>
      <c r="D187" s="21" t="s">
        <v>520</v>
      </c>
      <c r="E187" s="14"/>
      <c r="F187" s="14"/>
      <c r="G187" s="14"/>
      <c r="H187" s="14"/>
      <c r="I187" s="14"/>
      <c r="J187" s="14"/>
      <c r="K187" s="15">
        <f>K193</f>
        <v>1026.45</v>
      </c>
      <c r="L187" s="15">
        <f>L193</f>
        <v>0</v>
      </c>
      <c r="M187" s="15">
        <f>M193</f>
        <v>0</v>
      </c>
    </row>
    <row r="188" spans="1:13" ht="108" x14ac:dyDescent="0.2">
      <c r="A188" s="14"/>
      <c r="B188" s="14"/>
      <c r="C188" s="14"/>
      <c r="D188" s="21" t="s">
        <v>521</v>
      </c>
      <c r="E188" s="14"/>
      <c r="F188" s="14"/>
      <c r="G188" s="14"/>
      <c r="H188" s="14"/>
      <c r="I188" s="14"/>
      <c r="J188" s="14"/>
      <c r="K188" s="14"/>
      <c r="L188" s="14"/>
      <c r="M188" s="14"/>
    </row>
    <row r="189" spans="1:13" x14ac:dyDescent="0.2">
      <c r="A189" s="14"/>
      <c r="B189" s="14"/>
      <c r="C189" s="14"/>
      <c r="D189" s="32"/>
      <c r="E189" s="13" t="s">
        <v>522</v>
      </c>
      <c r="F189" s="16">
        <v>1</v>
      </c>
      <c r="G189" s="17">
        <v>58.56</v>
      </c>
      <c r="H189" s="17">
        <v>0</v>
      </c>
      <c r="I189" s="17">
        <v>2.6</v>
      </c>
      <c r="J189" s="15">
        <f>OR(F189&lt;&gt;0,G189&lt;&gt;0,H189&lt;&gt;0,I189&lt;&gt;0)*(F189 + (F189 = 0))*(G189 + (G189 = 0))*(H189 + (H189 = 0))*(I189 + (I189 = 0))</f>
        <v>152.26</v>
      </c>
      <c r="K189" s="14"/>
      <c r="L189" s="14"/>
      <c r="M189" s="14"/>
    </row>
    <row r="190" spans="1:13" x14ac:dyDescent="0.2">
      <c r="A190" s="14"/>
      <c r="B190" s="14"/>
      <c r="C190" s="14"/>
      <c r="D190" s="32"/>
      <c r="E190" s="13" t="s">
        <v>522</v>
      </c>
      <c r="F190" s="16">
        <v>1</v>
      </c>
      <c r="G190" s="17">
        <v>58.56</v>
      </c>
      <c r="H190" s="17">
        <v>0</v>
      </c>
      <c r="I190" s="17">
        <v>2.6</v>
      </c>
      <c r="J190" s="15">
        <f>OR(F190&lt;&gt;0,G190&lt;&gt;0,H190&lt;&gt;0,I190&lt;&gt;0)*(F190 + (F190 = 0))*(G190 + (G190 = 0))*(H190 + (H190 = 0))*(I190 + (I190 = 0))</f>
        <v>152.26</v>
      </c>
      <c r="K190" s="14"/>
      <c r="L190" s="14"/>
      <c r="M190" s="14"/>
    </row>
    <row r="191" spans="1:13" x14ac:dyDescent="0.2">
      <c r="A191" s="14"/>
      <c r="B191" s="14"/>
      <c r="C191" s="14"/>
      <c r="D191" s="32"/>
      <c r="E191" s="13" t="s">
        <v>523</v>
      </c>
      <c r="F191" s="16">
        <v>1</v>
      </c>
      <c r="G191" s="17">
        <v>122.82</v>
      </c>
      <c r="H191" s="17">
        <v>0</v>
      </c>
      <c r="I191" s="17">
        <v>3</v>
      </c>
      <c r="J191" s="15">
        <f>OR(F191&lt;&gt;0,G191&lt;&gt;0,H191&lt;&gt;0,I191&lt;&gt;0)*(F191 + (F191 = 0))*(G191 + (G191 = 0))*(H191 + (H191 = 0))*(I191 + (I191 = 0))</f>
        <v>368.46</v>
      </c>
      <c r="K191" s="14"/>
      <c r="L191" s="14"/>
      <c r="M191" s="14"/>
    </row>
    <row r="192" spans="1:13" x14ac:dyDescent="0.2">
      <c r="A192" s="14"/>
      <c r="B192" s="14"/>
      <c r="C192" s="14"/>
      <c r="D192" s="32"/>
      <c r="E192" s="13" t="s">
        <v>524</v>
      </c>
      <c r="F192" s="16">
        <v>1</v>
      </c>
      <c r="G192" s="17">
        <v>126.24</v>
      </c>
      <c r="H192" s="17">
        <v>0</v>
      </c>
      <c r="I192" s="17">
        <v>2.8</v>
      </c>
      <c r="J192" s="15">
        <f>OR(F192&lt;&gt;0,G192&lt;&gt;0,H192&lt;&gt;0,I192&lt;&gt;0)*(F192 + (F192 = 0))*(G192 + (G192 = 0))*(H192 + (H192 = 0))*(I192 + (I192 = 0))</f>
        <v>353.47</v>
      </c>
      <c r="K192" s="14"/>
      <c r="L192" s="14"/>
      <c r="M192" s="14"/>
    </row>
    <row r="193" spans="1:13" x14ac:dyDescent="0.2">
      <c r="A193" s="14"/>
      <c r="B193" s="14"/>
      <c r="C193" s="14"/>
      <c r="D193" s="32"/>
      <c r="E193" s="14"/>
      <c r="F193" s="14"/>
      <c r="G193" s="14"/>
      <c r="H193" s="14"/>
      <c r="I193" s="14"/>
      <c r="J193" s="18" t="s">
        <v>525</v>
      </c>
      <c r="K193" s="19">
        <f>SUM(J189:J192)</f>
        <v>1026.45</v>
      </c>
      <c r="L193" s="17">
        <v>0</v>
      </c>
      <c r="M193" s="19">
        <f>ROUND(K193*L193,2)</f>
        <v>0</v>
      </c>
    </row>
    <row r="194" spans="1:13" ht="1" customHeight="1" x14ac:dyDescent="0.2">
      <c r="A194" s="20"/>
      <c r="B194" s="20"/>
      <c r="C194" s="20"/>
      <c r="D194" s="33"/>
      <c r="E194" s="20"/>
      <c r="F194" s="20"/>
      <c r="G194" s="20"/>
      <c r="H194" s="20"/>
      <c r="I194" s="20"/>
      <c r="J194" s="20"/>
      <c r="K194" s="20"/>
      <c r="L194" s="20"/>
      <c r="M194" s="20"/>
    </row>
    <row r="195" spans="1:13" x14ac:dyDescent="0.2">
      <c r="A195" s="12" t="s">
        <v>526</v>
      </c>
      <c r="B195" s="13" t="s">
        <v>21</v>
      </c>
      <c r="C195" s="13" t="s">
        <v>166</v>
      </c>
      <c r="D195" s="21" t="s">
        <v>527</v>
      </c>
      <c r="E195" s="14"/>
      <c r="F195" s="14"/>
      <c r="G195" s="14"/>
      <c r="H195" s="14"/>
      <c r="I195" s="14"/>
      <c r="J195" s="14"/>
      <c r="K195" s="15">
        <f>K198</f>
        <v>48</v>
      </c>
      <c r="L195" s="15">
        <f>L198</f>
        <v>0</v>
      </c>
      <c r="M195" s="15">
        <f>M198</f>
        <v>0</v>
      </c>
    </row>
    <row r="196" spans="1:13" ht="120" x14ac:dyDescent="0.2">
      <c r="A196" s="14"/>
      <c r="B196" s="14"/>
      <c r="C196" s="14"/>
      <c r="D196" s="21" t="s">
        <v>528</v>
      </c>
      <c r="E196" s="14"/>
      <c r="F196" s="14"/>
      <c r="G196" s="14"/>
      <c r="H196" s="14"/>
      <c r="I196" s="14"/>
      <c r="J196" s="14"/>
      <c r="K196" s="14"/>
      <c r="L196" s="14"/>
      <c r="M196" s="14"/>
    </row>
    <row r="197" spans="1:13" x14ac:dyDescent="0.2">
      <c r="A197" s="14"/>
      <c r="B197" s="14"/>
      <c r="C197" s="14"/>
      <c r="D197" s="32"/>
      <c r="E197" s="13" t="s">
        <v>480</v>
      </c>
      <c r="F197" s="16">
        <v>4</v>
      </c>
      <c r="G197" s="17">
        <v>4</v>
      </c>
      <c r="H197" s="17">
        <v>0</v>
      </c>
      <c r="I197" s="17">
        <v>3</v>
      </c>
      <c r="J197" s="15">
        <f>OR(F197&lt;&gt;0,G197&lt;&gt;0,H197&lt;&gt;0,I197&lt;&gt;0)*(F197 + (F197 = 0))*(G197 + (G197 = 0))*(H197 + (H197 = 0))*(I197 + (I197 = 0))</f>
        <v>48</v>
      </c>
      <c r="K197" s="14"/>
      <c r="L197" s="14"/>
      <c r="M197" s="14"/>
    </row>
    <row r="198" spans="1:13" x14ac:dyDescent="0.2">
      <c r="A198" s="14"/>
      <c r="B198" s="14"/>
      <c r="C198" s="14"/>
      <c r="D198" s="32"/>
      <c r="E198" s="14"/>
      <c r="F198" s="14"/>
      <c r="G198" s="14"/>
      <c r="H198" s="14"/>
      <c r="I198" s="14"/>
      <c r="J198" s="18" t="s">
        <v>529</v>
      </c>
      <c r="K198" s="19">
        <f>J197</f>
        <v>48</v>
      </c>
      <c r="L198" s="17">
        <v>0</v>
      </c>
      <c r="M198" s="19">
        <f>ROUND(K198*L198,2)</f>
        <v>0</v>
      </c>
    </row>
    <row r="199" spans="1:13" ht="1" customHeight="1" x14ac:dyDescent="0.2">
      <c r="A199" s="20"/>
      <c r="B199" s="20"/>
      <c r="C199" s="20"/>
      <c r="D199" s="33"/>
      <c r="E199" s="20"/>
      <c r="F199" s="20"/>
      <c r="G199" s="20"/>
      <c r="H199" s="20"/>
      <c r="I199" s="20"/>
      <c r="J199" s="20"/>
      <c r="K199" s="20"/>
      <c r="L199" s="20"/>
      <c r="M199" s="20"/>
    </row>
    <row r="200" spans="1:13" x14ac:dyDescent="0.2">
      <c r="A200" s="12" t="s">
        <v>530</v>
      </c>
      <c r="B200" s="13" t="s">
        <v>21</v>
      </c>
      <c r="C200" s="13" t="s">
        <v>3</v>
      </c>
      <c r="D200" s="21" t="s">
        <v>531</v>
      </c>
      <c r="E200" s="14"/>
      <c r="F200" s="14"/>
      <c r="G200" s="14"/>
      <c r="H200" s="14"/>
      <c r="I200" s="14"/>
      <c r="J200" s="14"/>
      <c r="K200" s="15">
        <f>K203</f>
        <v>4</v>
      </c>
      <c r="L200" s="15">
        <f>L203</f>
        <v>0</v>
      </c>
      <c r="M200" s="15">
        <f>M203</f>
        <v>0</v>
      </c>
    </row>
    <row r="201" spans="1:13" ht="24" x14ac:dyDescent="0.2">
      <c r="A201" s="14"/>
      <c r="B201" s="14"/>
      <c r="C201" s="14"/>
      <c r="D201" s="21" t="s">
        <v>532</v>
      </c>
      <c r="E201" s="14"/>
      <c r="F201" s="14"/>
      <c r="G201" s="14"/>
      <c r="H201" s="14"/>
      <c r="I201" s="14"/>
      <c r="J201" s="14"/>
      <c r="K201" s="14"/>
      <c r="L201" s="14"/>
      <c r="M201" s="14"/>
    </row>
    <row r="202" spans="1:13" x14ac:dyDescent="0.2">
      <c r="A202" s="14"/>
      <c r="B202" s="14"/>
      <c r="C202" s="14"/>
      <c r="D202" s="32"/>
      <c r="E202" s="13" t="s">
        <v>533</v>
      </c>
      <c r="F202" s="16">
        <v>4</v>
      </c>
      <c r="G202" s="17">
        <v>0</v>
      </c>
      <c r="H202" s="17">
        <v>0</v>
      </c>
      <c r="I202" s="17">
        <v>0</v>
      </c>
      <c r="J202" s="15">
        <f>OR(F202&lt;&gt;0,G202&lt;&gt;0,H202&lt;&gt;0,I202&lt;&gt;0)*(F202 + (F202 = 0))*(G202 + (G202 = 0))*(H202 + (H202 = 0))*(I202 + (I202 = 0))</f>
        <v>4</v>
      </c>
      <c r="K202" s="14"/>
      <c r="L202" s="14"/>
      <c r="M202" s="14"/>
    </row>
    <row r="203" spans="1:13" x14ac:dyDescent="0.2">
      <c r="A203" s="14"/>
      <c r="B203" s="14"/>
      <c r="C203" s="14"/>
      <c r="D203" s="32"/>
      <c r="E203" s="14"/>
      <c r="F203" s="14"/>
      <c r="G203" s="14"/>
      <c r="H203" s="14"/>
      <c r="I203" s="14"/>
      <c r="J203" s="18" t="s">
        <v>534</v>
      </c>
      <c r="K203" s="19">
        <f>J202</f>
        <v>4</v>
      </c>
      <c r="L203" s="17">
        <v>0</v>
      </c>
      <c r="M203" s="19">
        <f>ROUND(K203*L203,2)</f>
        <v>0</v>
      </c>
    </row>
    <row r="204" spans="1:13" ht="1" customHeight="1" x14ac:dyDescent="0.2">
      <c r="A204" s="20"/>
      <c r="B204" s="20"/>
      <c r="C204" s="20"/>
      <c r="D204" s="33"/>
      <c r="E204" s="20"/>
      <c r="F204" s="20"/>
      <c r="G204" s="20"/>
      <c r="H204" s="20"/>
      <c r="I204" s="20"/>
      <c r="J204" s="20"/>
      <c r="K204" s="20"/>
      <c r="L204" s="20"/>
      <c r="M204" s="20"/>
    </row>
    <row r="205" spans="1:13" x14ac:dyDescent="0.2">
      <c r="A205" s="13" t="s">
        <v>313</v>
      </c>
      <c r="B205" s="13" t="s">
        <v>21</v>
      </c>
      <c r="C205" s="13" t="s">
        <v>166</v>
      </c>
      <c r="D205" s="21" t="s">
        <v>314</v>
      </c>
      <c r="E205" s="14"/>
      <c r="F205" s="14"/>
      <c r="G205" s="14"/>
      <c r="H205" s="14"/>
      <c r="I205" s="14"/>
      <c r="J205" s="14"/>
      <c r="K205" s="15">
        <f>K210</f>
        <v>289.37</v>
      </c>
      <c r="L205" s="15">
        <f>L210</f>
        <v>0</v>
      </c>
      <c r="M205" s="15">
        <f>M210</f>
        <v>0</v>
      </c>
    </row>
    <row r="206" spans="1:13" ht="132" x14ac:dyDescent="0.2">
      <c r="A206" s="14"/>
      <c r="B206" s="14"/>
      <c r="C206" s="14"/>
      <c r="D206" s="21" t="s">
        <v>315</v>
      </c>
      <c r="E206" s="14"/>
      <c r="F206" s="14"/>
      <c r="G206" s="14"/>
      <c r="H206" s="14"/>
      <c r="I206" s="14"/>
      <c r="J206" s="14"/>
      <c r="K206" s="14"/>
      <c r="L206" s="14"/>
      <c r="M206" s="14"/>
    </row>
    <row r="207" spans="1:13" x14ac:dyDescent="0.2">
      <c r="A207" s="14"/>
      <c r="B207" s="14"/>
      <c r="C207" s="14"/>
      <c r="D207" s="32"/>
      <c r="E207" s="13" t="s">
        <v>302</v>
      </c>
      <c r="F207" s="16">
        <v>1</v>
      </c>
      <c r="G207" s="17">
        <v>53.87</v>
      </c>
      <c r="H207" s="17">
        <v>0</v>
      </c>
      <c r="I207" s="17">
        <v>2.6</v>
      </c>
      <c r="J207" s="15">
        <f>OR(F207&lt;&gt;0,G207&lt;&gt;0,H207&lt;&gt;0,I207&lt;&gt;0)*(F207 + (F207 = 0))*(G207 + (G207 = 0))*(H207 + (H207 = 0))*(I207 + (I207 = 0))</f>
        <v>140.06</v>
      </c>
      <c r="K207" s="14"/>
      <c r="L207" s="14"/>
      <c r="M207" s="14"/>
    </row>
    <row r="208" spans="1:13" x14ac:dyDescent="0.2">
      <c r="A208" s="14"/>
      <c r="B208" s="14"/>
      <c r="C208" s="14"/>
      <c r="D208" s="32"/>
      <c r="E208" s="13" t="s">
        <v>302</v>
      </c>
      <c r="F208" s="16">
        <v>1</v>
      </c>
      <c r="G208" s="17">
        <v>53.87</v>
      </c>
      <c r="H208" s="17">
        <v>0</v>
      </c>
      <c r="I208" s="17">
        <v>2.6</v>
      </c>
      <c r="J208" s="15">
        <f>OR(F208&lt;&gt;0,G208&lt;&gt;0,H208&lt;&gt;0,I208&lt;&gt;0)*(F208 + (F208 = 0))*(G208 + (G208 = 0))*(H208 + (H208 = 0))*(I208 + (I208 = 0))</f>
        <v>140.06</v>
      </c>
      <c r="K208" s="14"/>
      <c r="L208" s="14"/>
      <c r="M208" s="14"/>
    </row>
    <row r="209" spans="1:13" x14ac:dyDescent="0.2">
      <c r="A209" s="14"/>
      <c r="B209" s="14"/>
      <c r="C209" s="14"/>
      <c r="D209" s="32"/>
      <c r="E209" s="13" t="s">
        <v>466</v>
      </c>
      <c r="F209" s="16">
        <v>2</v>
      </c>
      <c r="G209" s="17">
        <v>1.85</v>
      </c>
      <c r="H209" s="17">
        <v>0</v>
      </c>
      <c r="I209" s="17">
        <v>2.5</v>
      </c>
      <c r="J209" s="15">
        <f>OR(F209&lt;&gt;0,G209&lt;&gt;0,H209&lt;&gt;0,I209&lt;&gt;0)*(F209 + (F209 = 0))*(G209 + (G209 = 0))*(H209 + (H209 = 0))*(I209 + (I209 = 0))</f>
        <v>9.25</v>
      </c>
      <c r="K209" s="14"/>
      <c r="L209" s="14"/>
      <c r="M209" s="14"/>
    </row>
    <row r="210" spans="1:13" x14ac:dyDescent="0.2">
      <c r="A210" s="14"/>
      <c r="B210" s="14"/>
      <c r="C210" s="14"/>
      <c r="D210" s="32"/>
      <c r="E210" s="14"/>
      <c r="F210" s="14"/>
      <c r="G210" s="14"/>
      <c r="H210" s="14"/>
      <c r="I210" s="14"/>
      <c r="J210" s="18" t="s">
        <v>319</v>
      </c>
      <c r="K210" s="19">
        <f>SUM(J207:J209)</f>
        <v>289.37</v>
      </c>
      <c r="L210" s="17">
        <v>0</v>
      </c>
      <c r="M210" s="19">
        <f>ROUND(K210*L210,2)</f>
        <v>0</v>
      </c>
    </row>
    <row r="211" spans="1:13" ht="1" customHeight="1" x14ac:dyDescent="0.2">
      <c r="A211" s="20"/>
      <c r="B211" s="20"/>
      <c r="C211" s="20"/>
      <c r="D211" s="33"/>
      <c r="E211" s="20"/>
      <c r="F211" s="20"/>
      <c r="G211" s="20"/>
      <c r="H211" s="20"/>
      <c r="I211" s="20"/>
      <c r="J211" s="20"/>
      <c r="K211" s="20"/>
      <c r="L211" s="20"/>
      <c r="M211" s="20"/>
    </row>
    <row r="212" spans="1:13" x14ac:dyDescent="0.2">
      <c r="A212" s="13" t="s">
        <v>535</v>
      </c>
      <c r="B212" s="13" t="s">
        <v>21</v>
      </c>
      <c r="C212" s="13" t="s">
        <v>166</v>
      </c>
      <c r="D212" s="21" t="s">
        <v>536</v>
      </c>
      <c r="E212" s="14"/>
      <c r="F212" s="14"/>
      <c r="G212" s="14"/>
      <c r="H212" s="14"/>
      <c r="I212" s="14"/>
      <c r="J212" s="14"/>
      <c r="K212" s="15">
        <f>K217</f>
        <v>408.64</v>
      </c>
      <c r="L212" s="15">
        <f>L217</f>
        <v>0</v>
      </c>
      <c r="M212" s="15">
        <f>M217</f>
        <v>0</v>
      </c>
    </row>
    <row r="213" spans="1:13" ht="132" x14ac:dyDescent="0.2">
      <c r="A213" s="14"/>
      <c r="B213" s="14"/>
      <c r="C213" s="14"/>
      <c r="D213" s="21" t="s">
        <v>537</v>
      </c>
      <c r="E213" s="14"/>
      <c r="F213" s="14"/>
      <c r="G213" s="14"/>
      <c r="H213" s="14"/>
      <c r="I213" s="14"/>
      <c r="J213" s="14"/>
      <c r="K213" s="14"/>
      <c r="L213" s="14"/>
      <c r="M213" s="14"/>
    </row>
    <row r="214" spans="1:13" x14ac:dyDescent="0.2">
      <c r="A214" s="14"/>
      <c r="B214" s="14"/>
      <c r="C214" s="14"/>
      <c r="D214" s="32"/>
      <c r="E214" s="13" t="s">
        <v>302</v>
      </c>
      <c r="F214" s="16">
        <v>1</v>
      </c>
      <c r="G214" s="17">
        <v>68.97</v>
      </c>
      <c r="H214" s="17">
        <v>0</v>
      </c>
      <c r="I214" s="17">
        <v>2.6</v>
      </c>
      <c r="J214" s="15">
        <f>OR(F214&lt;&gt;0,G214&lt;&gt;0,H214&lt;&gt;0,I214&lt;&gt;0)*(F214 + (F214 = 0))*(G214 + (G214 = 0))*(H214 + (H214 = 0))*(I214 + (I214 = 0))</f>
        <v>179.32</v>
      </c>
      <c r="K214" s="14"/>
      <c r="L214" s="14"/>
      <c r="M214" s="14"/>
    </row>
    <row r="215" spans="1:13" x14ac:dyDescent="0.2">
      <c r="A215" s="14"/>
      <c r="B215" s="14"/>
      <c r="C215" s="14"/>
      <c r="D215" s="32"/>
      <c r="E215" s="13" t="s">
        <v>302</v>
      </c>
      <c r="F215" s="16">
        <v>1</v>
      </c>
      <c r="G215" s="17">
        <v>68.97</v>
      </c>
      <c r="H215" s="17">
        <v>0</v>
      </c>
      <c r="I215" s="17">
        <v>2.6</v>
      </c>
      <c r="J215" s="15">
        <f>OR(F215&lt;&gt;0,G215&lt;&gt;0,H215&lt;&gt;0,I215&lt;&gt;0)*(F215 + (F215 = 0))*(G215 + (G215 = 0))*(H215 + (H215 = 0))*(I215 + (I215 = 0))</f>
        <v>179.32</v>
      </c>
      <c r="K215" s="14"/>
      <c r="L215" s="14"/>
      <c r="M215" s="14"/>
    </row>
    <row r="216" spans="1:13" x14ac:dyDescent="0.2">
      <c r="A216" s="14"/>
      <c r="B216" s="14"/>
      <c r="C216" s="14"/>
      <c r="D216" s="32"/>
      <c r="E216" s="13" t="s">
        <v>466</v>
      </c>
      <c r="F216" s="16">
        <v>1</v>
      </c>
      <c r="G216" s="17">
        <v>20</v>
      </c>
      <c r="H216" s="17">
        <v>0</v>
      </c>
      <c r="I216" s="17">
        <v>2.5</v>
      </c>
      <c r="J216" s="15">
        <f>OR(F216&lt;&gt;0,G216&lt;&gt;0,H216&lt;&gt;0,I216&lt;&gt;0)*(F216 + (F216 = 0))*(G216 + (G216 = 0))*(H216 + (H216 = 0))*(I216 + (I216 = 0))</f>
        <v>50</v>
      </c>
      <c r="K216" s="14"/>
      <c r="L216" s="14"/>
      <c r="M216" s="14"/>
    </row>
    <row r="217" spans="1:13" x14ac:dyDescent="0.2">
      <c r="A217" s="14"/>
      <c r="B217" s="14"/>
      <c r="C217" s="14"/>
      <c r="D217" s="32"/>
      <c r="E217" s="14"/>
      <c r="F217" s="14"/>
      <c r="G217" s="14"/>
      <c r="H217" s="14"/>
      <c r="I217" s="14"/>
      <c r="J217" s="18" t="s">
        <v>538</v>
      </c>
      <c r="K217" s="19">
        <f>SUM(J214:J216)</f>
        <v>408.64</v>
      </c>
      <c r="L217" s="17">
        <v>0</v>
      </c>
      <c r="M217" s="19">
        <f>ROUND(K217*L217,2)</f>
        <v>0</v>
      </c>
    </row>
    <row r="218" spans="1:13" ht="1" customHeight="1" x14ac:dyDescent="0.2">
      <c r="A218" s="20"/>
      <c r="B218" s="20"/>
      <c r="C218" s="20"/>
      <c r="D218" s="33"/>
      <c r="E218" s="20"/>
      <c r="F218" s="20"/>
      <c r="G218" s="20"/>
      <c r="H218" s="20"/>
      <c r="I218" s="20"/>
      <c r="J218" s="20"/>
      <c r="K218" s="20"/>
      <c r="L218" s="20"/>
      <c r="M218" s="20"/>
    </row>
    <row r="219" spans="1:13" x14ac:dyDescent="0.2">
      <c r="A219" s="13" t="s">
        <v>539</v>
      </c>
      <c r="B219" s="13" t="s">
        <v>21</v>
      </c>
      <c r="C219" s="13" t="s">
        <v>166</v>
      </c>
      <c r="D219" s="21" t="s">
        <v>540</v>
      </c>
      <c r="E219" s="14"/>
      <c r="F219" s="14"/>
      <c r="G219" s="14"/>
      <c r="H219" s="14"/>
      <c r="I219" s="14"/>
      <c r="J219" s="14"/>
      <c r="K219" s="15">
        <f>K222</f>
        <v>98.75</v>
      </c>
      <c r="L219" s="15">
        <f>L222</f>
        <v>0</v>
      </c>
      <c r="M219" s="15">
        <f>M222</f>
        <v>0</v>
      </c>
    </row>
    <row r="220" spans="1:13" ht="120" x14ac:dyDescent="0.2">
      <c r="A220" s="14"/>
      <c r="B220" s="14"/>
      <c r="C220" s="14"/>
      <c r="D220" s="21" t="s">
        <v>541</v>
      </c>
      <c r="E220" s="14"/>
      <c r="F220" s="14"/>
      <c r="G220" s="14"/>
      <c r="H220" s="14"/>
      <c r="I220" s="14"/>
      <c r="J220" s="14"/>
      <c r="K220" s="14"/>
      <c r="L220" s="14"/>
      <c r="M220" s="14"/>
    </row>
    <row r="221" spans="1:13" x14ac:dyDescent="0.2">
      <c r="A221" s="14"/>
      <c r="B221" s="14"/>
      <c r="C221" s="14"/>
      <c r="D221" s="32"/>
      <c r="E221" s="13" t="s">
        <v>237</v>
      </c>
      <c r="F221" s="16">
        <v>1</v>
      </c>
      <c r="G221" s="17">
        <v>98.75</v>
      </c>
      <c r="H221" s="17">
        <v>0</v>
      </c>
      <c r="I221" s="17">
        <v>0</v>
      </c>
      <c r="J221" s="15">
        <f>OR(F221&lt;&gt;0,G221&lt;&gt;0,H221&lt;&gt;0,I221&lt;&gt;0)*(F221 + (F221 = 0))*(G221 + (G221 = 0))*(H221 + (H221 = 0))*(I221 + (I221 = 0))</f>
        <v>98.75</v>
      </c>
      <c r="K221" s="14"/>
      <c r="L221" s="14"/>
      <c r="M221" s="14"/>
    </row>
    <row r="222" spans="1:13" x14ac:dyDescent="0.2">
      <c r="A222" s="14"/>
      <c r="B222" s="14"/>
      <c r="C222" s="14"/>
      <c r="D222" s="32"/>
      <c r="E222" s="14"/>
      <c r="F222" s="14"/>
      <c r="G222" s="14"/>
      <c r="H222" s="14"/>
      <c r="I222" s="14"/>
      <c r="J222" s="18" t="s">
        <v>542</v>
      </c>
      <c r="K222" s="19">
        <f>J221</f>
        <v>98.75</v>
      </c>
      <c r="L222" s="17">
        <v>0</v>
      </c>
      <c r="M222" s="19">
        <f>ROUND(K222*L222,2)</f>
        <v>0</v>
      </c>
    </row>
    <row r="223" spans="1:13" ht="1" customHeight="1" x14ac:dyDescent="0.2">
      <c r="A223" s="20"/>
      <c r="B223" s="20"/>
      <c r="C223" s="20"/>
      <c r="D223" s="33"/>
      <c r="E223" s="20"/>
      <c r="F223" s="20"/>
      <c r="G223" s="20"/>
      <c r="H223" s="20"/>
      <c r="I223" s="20"/>
      <c r="J223" s="20"/>
      <c r="K223" s="20"/>
      <c r="L223" s="20"/>
      <c r="M223" s="20"/>
    </row>
    <row r="224" spans="1:13" x14ac:dyDescent="0.2">
      <c r="A224" s="13" t="s">
        <v>543</v>
      </c>
      <c r="B224" s="13" t="s">
        <v>21</v>
      </c>
      <c r="C224" s="13" t="s">
        <v>166</v>
      </c>
      <c r="D224" s="21" t="s">
        <v>544</v>
      </c>
      <c r="E224" s="14"/>
      <c r="F224" s="14"/>
      <c r="G224" s="14"/>
      <c r="H224" s="14"/>
      <c r="I224" s="14"/>
      <c r="J224" s="14"/>
      <c r="K224" s="15">
        <f>K228</f>
        <v>114.67</v>
      </c>
      <c r="L224" s="15">
        <f>L228</f>
        <v>0</v>
      </c>
      <c r="M224" s="15">
        <f>M228</f>
        <v>0</v>
      </c>
    </row>
    <row r="225" spans="1:13" ht="120" x14ac:dyDescent="0.2">
      <c r="A225" s="14"/>
      <c r="B225" s="14"/>
      <c r="C225" s="14"/>
      <c r="D225" s="21" t="s">
        <v>545</v>
      </c>
      <c r="E225" s="14"/>
      <c r="F225" s="14"/>
      <c r="G225" s="14"/>
      <c r="H225" s="14"/>
      <c r="I225" s="14"/>
      <c r="J225" s="14"/>
      <c r="K225" s="14"/>
      <c r="L225" s="14"/>
      <c r="M225" s="14"/>
    </row>
    <row r="226" spans="1:13" x14ac:dyDescent="0.2">
      <c r="A226" s="14"/>
      <c r="B226" s="14"/>
      <c r="C226" s="14"/>
      <c r="D226" s="32"/>
      <c r="E226" s="13" t="s">
        <v>353</v>
      </c>
      <c r="F226" s="16">
        <v>1</v>
      </c>
      <c r="G226" s="17">
        <v>16.149999999999999</v>
      </c>
      <c r="H226" s="17">
        <v>0</v>
      </c>
      <c r="I226" s="17">
        <v>5.8</v>
      </c>
      <c r="J226" s="15">
        <f>OR(F226&lt;&gt;0,G226&lt;&gt;0,H226&lt;&gt;0,I226&lt;&gt;0)*(F226 + (F226 = 0))*(G226 + (G226 = 0))*(H226 + (H226 = 0))*(I226 + (I226 = 0))</f>
        <v>93.67</v>
      </c>
      <c r="K226" s="14"/>
      <c r="L226" s="14"/>
      <c r="M226" s="14"/>
    </row>
    <row r="227" spans="1:13" x14ac:dyDescent="0.2">
      <c r="A227" s="14"/>
      <c r="B227" s="14"/>
      <c r="C227" s="14"/>
      <c r="D227" s="32"/>
      <c r="E227" s="13" t="s">
        <v>546</v>
      </c>
      <c r="F227" s="16">
        <v>1</v>
      </c>
      <c r="G227" s="17">
        <v>210</v>
      </c>
      <c r="H227" s="17">
        <v>0.1</v>
      </c>
      <c r="I227" s="17">
        <v>0</v>
      </c>
      <c r="J227" s="15">
        <f>OR(F227&lt;&gt;0,G227&lt;&gt;0,H227&lt;&gt;0,I227&lt;&gt;0)*(F227 + (F227 = 0))*(G227 + (G227 = 0))*(H227 + (H227 = 0))*(I227 + (I227 = 0))</f>
        <v>21</v>
      </c>
      <c r="K227" s="14"/>
      <c r="L227" s="14"/>
      <c r="M227" s="14"/>
    </row>
    <row r="228" spans="1:13" x14ac:dyDescent="0.2">
      <c r="A228" s="14"/>
      <c r="B228" s="14"/>
      <c r="C228" s="14"/>
      <c r="D228" s="32"/>
      <c r="E228" s="14"/>
      <c r="F228" s="14"/>
      <c r="G228" s="14"/>
      <c r="H228" s="14"/>
      <c r="I228" s="14"/>
      <c r="J228" s="18" t="s">
        <v>547</v>
      </c>
      <c r="K228" s="19">
        <f>SUM(J226:J227)</f>
        <v>114.67</v>
      </c>
      <c r="L228" s="17">
        <v>0</v>
      </c>
      <c r="M228" s="19">
        <f>ROUND(K228*L228,2)</f>
        <v>0</v>
      </c>
    </row>
    <row r="229" spans="1:13" ht="1" customHeight="1" x14ac:dyDescent="0.2">
      <c r="A229" s="20"/>
      <c r="B229" s="20"/>
      <c r="C229" s="20"/>
      <c r="D229" s="33"/>
      <c r="E229" s="20"/>
      <c r="F229" s="20"/>
      <c r="G229" s="20"/>
      <c r="H229" s="20"/>
      <c r="I229" s="20"/>
      <c r="J229" s="20"/>
      <c r="K229" s="20"/>
      <c r="L229" s="20"/>
      <c r="M229" s="20"/>
    </row>
    <row r="230" spans="1:13" x14ac:dyDescent="0.2">
      <c r="A230" s="12" t="s">
        <v>548</v>
      </c>
      <c r="B230" s="13" t="s">
        <v>21</v>
      </c>
      <c r="C230" s="13" t="s">
        <v>166</v>
      </c>
      <c r="D230" s="21" t="s">
        <v>549</v>
      </c>
      <c r="E230" s="14"/>
      <c r="F230" s="14"/>
      <c r="G230" s="14"/>
      <c r="H230" s="14"/>
      <c r="I230" s="14"/>
      <c r="J230" s="14"/>
      <c r="K230" s="15">
        <f>K233</f>
        <v>4.75</v>
      </c>
      <c r="L230" s="15">
        <f>L233</f>
        <v>0</v>
      </c>
      <c r="M230" s="15">
        <f>M233</f>
        <v>0</v>
      </c>
    </row>
    <row r="231" spans="1:13" ht="24" x14ac:dyDescent="0.2">
      <c r="A231" s="14"/>
      <c r="B231" s="14"/>
      <c r="C231" s="14"/>
      <c r="D231" s="21" t="s">
        <v>550</v>
      </c>
      <c r="E231" s="14"/>
      <c r="F231" s="14"/>
      <c r="G231" s="14"/>
      <c r="H231" s="14"/>
      <c r="I231" s="14"/>
      <c r="J231" s="14"/>
      <c r="K231" s="14"/>
      <c r="L231" s="14"/>
      <c r="M231" s="14"/>
    </row>
    <row r="232" spans="1:13" x14ac:dyDescent="0.2">
      <c r="A232" s="14"/>
      <c r="B232" s="14"/>
      <c r="C232" s="14"/>
      <c r="D232" s="32"/>
      <c r="E232" s="13" t="s">
        <v>551</v>
      </c>
      <c r="F232" s="16">
        <v>19</v>
      </c>
      <c r="G232" s="17">
        <v>0.5</v>
      </c>
      <c r="H232" s="17">
        <v>0</v>
      </c>
      <c r="I232" s="17">
        <v>0.5</v>
      </c>
      <c r="J232" s="15">
        <f>OR(F232&lt;&gt;0,G232&lt;&gt;0,H232&lt;&gt;0,I232&lt;&gt;0)*(F232 + (F232 = 0))*(G232 + (G232 = 0))*(H232 + (H232 = 0))*(I232 + (I232 = 0))</f>
        <v>4.75</v>
      </c>
      <c r="K232" s="14"/>
      <c r="L232" s="14"/>
      <c r="M232" s="14"/>
    </row>
    <row r="233" spans="1:13" x14ac:dyDescent="0.2">
      <c r="A233" s="14"/>
      <c r="B233" s="14"/>
      <c r="C233" s="14"/>
      <c r="D233" s="32"/>
      <c r="E233" s="14"/>
      <c r="F233" s="14"/>
      <c r="G233" s="14"/>
      <c r="H233" s="14"/>
      <c r="I233" s="14"/>
      <c r="J233" s="18" t="s">
        <v>552</v>
      </c>
      <c r="K233" s="19">
        <f>J232</f>
        <v>4.75</v>
      </c>
      <c r="L233" s="17">
        <v>0</v>
      </c>
      <c r="M233" s="19">
        <f>ROUND(K233*L233,2)</f>
        <v>0</v>
      </c>
    </row>
    <row r="234" spans="1:13" ht="1" customHeight="1" x14ac:dyDescent="0.2">
      <c r="A234" s="20"/>
      <c r="B234" s="20"/>
      <c r="C234" s="20"/>
      <c r="D234" s="33"/>
      <c r="E234" s="20"/>
      <c r="F234" s="20"/>
      <c r="G234" s="20"/>
      <c r="H234" s="20"/>
      <c r="I234" s="20"/>
      <c r="J234" s="20"/>
      <c r="K234" s="20"/>
      <c r="L234" s="20"/>
      <c r="M234" s="20"/>
    </row>
    <row r="235" spans="1:13" x14ac:dyDescent="0.2">
      <c r="A235" s="14"/>
      <c r="B235" s="14"/>
      <c r="C235" s="14"/>
      <c r="D235" s="32"/>
      <c r="E235" s="14"/>
      <c r="F235" s="14"/>
      <c r="G235" s="14"/>
      <c r="H235" s="14"/>
      <c r="I235" s="14"/>
      <c r="J235" s="18" t="s">
        <v>553</v>
      </c>
      <c r="K235" s="17">
        <v>1</v>
      </c>
      <c r="L235" s="19">
        <f>M181+M187+M195+M200+M205+M212+M219+M224+M230</f>
        <v>0</v>
      </c>
      <c r="M235" s="19">
        <f>ROUND(K235*L235,2)</f>
        <v>0</v>
      </c>
    </row>
    <row r="236" spans="1:13" x14ac:dyDescent="0.2">
      <c r="A236" s="9" t="s">
        <v>554</v>
      </c>
      <c r="B236" s="9" t="s">
        <v>15</v>
      </c>
      <c r="C236" s="9" t="s">
        <v>16</v>
      </c>
      <c r="D236" s="31" t="s">
        <v>555</v>
      </c>
      <c r="E236" s="10"/>
      <c r="F236" s="10"/>
      <c r="G236" s="10"/>
      <c r="H236" s="10"/>
      <c r="I236" s="10"/>
      <c r="J236" s="10"/>
      <c r="K236" s="11">
        <f>K284</f>
        <v>1</v>
      </c>
      <c r="L236" s="11">
        <f>L284</f>
        <v>0</v>
      </c>
      <c r="M236" s="11">
        <f>M284</f>
        <v>0</v>
      </c>
    </row>
    <row r="237" spans="1:13" x14ac:dyDescent="0.2">
      <c r="A237" s="13" t="s">
        <v>556</v>
      </c>
      <c r="B237" s="13" t="s">
        <v>21</v>
      </c>
      <c r="C237" s="13" t="s">
        <v>166</v>
      </c>
      <c r="D237" s="21" t="s">
        <v>557</v>
      </c>
      <c r="E237" s="14"/>
      <c r="F237" s="14"/>
      <c r="G237" s="14"/>
      <c r="H237" s="14"/>
      <c r="I237" s="14"/>
      <c r="J237" s="14"/>
      <c r="K237" s="15">
        <f>K245</f>
        <v>1566.64</v>
      </c>
      <c r="L237" s="15">
        <f>L245</f>
        <v>0</v>
      </c>
      <c r="M237" s="15">
        <f>M245</f>
        <v>0</v>
      </c>
    </row>
    <row r="238" spans="1:13" ht="156" x14ac:dyDescent="0.2">
      <c r="A238" s="14"/>
      <c r="B238" s="14"/>
      <c r="C238" s="14"/>
      <c r="D238" s="21" t="s">
        <v>558</v>
      </c>
      <c r="E238" s="14"/>
      <c r="F238" s="14"/>
      <c r="G238" s="14"/>
      <c r="H238" s="14"/>
      <c r="I238" s="14"/>
      <c r="J238" s="14"/>
      <c r="K238" s="14"/>
      <c r="L238" s="14"/>
      <c r="M238" s="14"/>
    </row>
    <row r="239" spans="1:13" x14ac:dyDescent="0.2">
      <c r="A239" s="14"/>
      <c r="B239" s="14"/>
      <c r="C239" s="14"/>
      <c r="D239" s="32"/>
      <c r="E239" s="13" t="s">
        <v>302</v>
      </c>
      <c r="F239" s="16">
        <v>1</v>
      </c>
      <c r="G239" s="17">
        <v>188.32</v>
      </c>
      <c r="H239" s="17">
        <v>0</v>
      </c>
      <c r="I239" s="17">
        <v>0</v>
      </c>
      <c r="J239" s="15">
        <f t="shared" ref="J239:J244" si="3">OR(F239&lt;&gt;0,G239&lt;&gt;0,H239&lt;&gt;0,I239&lt;&gt;0)*(F239 + (F239 = 0))*(G239 + (G239 = 0))*(H239 + (H239 = 0))*(I239 + (I239 = 0))</f>
        <v>188.32</v>
      </c>
      <c r="K239" s="14"/>
      <c r="L239" s="14"/>
      <c r="M239" s="14"/>
    </row>
    <row r="240" spans="1:13" x14ac:dyDescent="0.2">
      <c r="A240" s="14"/>
      <c r="B240" s="14"/>
      <c r="C240" s="14"/>
      <c r="D240" s="32"/>
      <c r="E240" s="13" t="s">
        <v>302</v>
      </c>
      <c r="F240" s="16">
        <v>1</v>
      </c>
      <c r="G240" s="17">
        <v>188.32</v>
      </c>
      <c r="H240" s="17">
        <v>0</v>
      </c>
      <c r="I240" s="17">
        <v>0</v>
      </c>
      <c r="J240" s="15">
        <f t="shared" si="3"/>
        <v>188.32</v>
      </c>
      <c r="K240" s="14"/>
      <c r="L240" s="14"/>
      <c r="M240" s="14"/>
    </row>
    <row r="241" spans="1:13" x14ac:dyDescent="0.2">
      <c r="A241" s="14"/>
      <c r="B241" s="14"/>
      <c r="C241" s="14"/>
      <c r="D241" s="32"/>
      <c r="E241" s="13" t="s">
        <v>237</v>
      </c>
      <c r="F241" s="16">
        <v>1</v>
      </c>
      <c r="G241" s="17">
        <v>178.61</v>
      </c>
      <c r="H241" s="17">
        <v>0</v>
      </c>
      <c r="I241" s="17">
        <v>0</v>
      </c>
      <c r="J241" s="15">
        <f t="shared" si="3"/>
        <v>178.61</v>
      </c>
      <c r="K241" s="14"/>
      <c r="L241" s="14"/>
      <c r="M241" s="14"/>
    </row>
    <row r="242" spans="1:13" x14ac:dyDescent="0.2">
      <c r="A242" s="14"/>
      <c r="B242" s="14"/>
      <c r="C242" s="14"/>
      <c r="D242" s="32"/>
      <c r="E242" s="13" t="s">
        <v>480</v>
      </c>
      <c r="F242" s="16">
        <v>1</v>
      </c>
      <c r="G242" s="17">
        <v>4</v>
      </c>
      <c r="H242" s="17">
        <v>4</v>
      </c>
      <c r="I242" s="17">
        <v>0</v>
      </c>
      <c r="J242" s="15">
        <f t="shared" si="3"/>
        <v>16</v>
      </c>
      <c r="K242" s="14"/>
      <c r="L242" s="14"/>
      <c r="M242" s="14"/>
    </row>
    <row r="243" spans="1:13" x14ac:dyDescent="0.2">
      <c r="A243" s="14"/>
      <c r="B243" s="14"/>
      <c r="C243" s="14"/>
      <c r="D243" s="32"/>
      <c r="E243" s="13" t="s">
        <v>559</v>
      </c>
      <c r="F243" s="16">
        <v>1</v>
      </c>
      <c r="G243" s="17">
        <v>494.82</v>
      </c>
      <c r="H243" s="17">
        <v>0</v>
      </c>
      <c r="I243" s="17">
        <v>0</v>
      </c>
      <c r="J243" s="15">
        <f t="shared" si="3"/>
        <v>494.82</v>
      </c>
      <c r="K243" s="14"/>
      <c r="L243" s="14"/>
      <c r="M243" s="14"/>
    </row>
    <row r="244" spans="1:13" x14ac:dyDescent="0.2">
      <c r="A244" s="14"/>
      <c r="B244" s="14"/>
      <c r="C244" s="14"/>
      <c r="D244" s="32"/>
      <c r="E244" s="13" t="s">
        <v>560</v>
      </c>
      <c r="F244" s="16">
        <v>1</v>
      </c>
      <c r="G244" s="17">
        <v>500.57</v>
      </c>
      <c r="H244" s="17">
        <v>0</v>
      </c>
      <c r="I244" s="17">
        <v>0</v>
      </c>
      <c r="J244" s="15">
        <f t="shared" si="3"/>
        <v>500.57</v>
      </c>
      <c r="K244" s="14"/>
      <c r="L244" s="14"/>
      <c r="M244" s="14"/>
    </row>
    <row r="245" spans="1:13" x14ac:dyDescent="0.2">
      <c r="A245" s="14"/>
      <c r="B245" s="14"/>
      <c r="C245" s="14"/>
      <c r="D245" s="32"/>
      <c r="E245" s="14"/>
      <c r="F245" s="14"/>
      <c r="G245" s="14"/>
      <c r="H245" s="14"/>
      <c r="I245" s="14"/>
      <c r="J245" s="18" t="s">
        <v>561</v>
      </c>
      <c r="K245" s="19">
        <f>SUM(J239:J244)</f>
        <v>1566.64</v>
      </c>
      <c r="L245" s="17">
        <v>0</v>
      </c>
      <c r="M245" s="19">
        <f>ROUND(K245*L245,2)</f>
        <v>0</v>
      </c>
    </row>
    <row r="246" spans="1:13" ht="1" customHeight="1" x14ac:dyDescent="0.2">
      <c r="A246" s="20"/>
      <c r="B246" s="20"/>
      <c r="C246" s="20"/>
      <c r="D246" s="33"/>
      <c r="E246" s="20"/>
      <c r="F246" s="20"/>
      <c r="G246" s="20"/>
      <c r="H246" s="20"/>
      <c r="I246" s="20"/>
      <c r="J246" s="20"/>
      <c r="K246" s="20"/>
      <c r="L246" s="20"/>
      <c r="M246" s="20"/>
    </row>
    <row r="247" spans="1:13" x14ac:dyDescent="0.2">
      <c r="A247" s="13" t="s">
        <v>543</v>
      </c>
      <c r="B247" s="13" t="s">
        <v>21</v>
      </c>
      <c r="C247" s="13" t="s">
        <v>166</v>
      </c>
      <c r="D247" s="21" t="s">
        <v>544</v>
      </c>
      <c r="E247" s="14"/>
      <c r="F247" s="14"/>
      <c r="G247" s="14"/>
      <c r="H247" s="14"/>
      <c r="I247" s="14"/>
      <c r="J247" s="14"/>
      <c r="K247" s="15">
        <f>K251</f>
        <v>1612.5</v>
      </c>
      <c r="L247" s="15">
        <f>L251</f>
        <v>0</v>
      </c>
      <c r="M247" s="15">
        <f>M251</f>
        <v>0</v>
      </c>
    </row>
    <row r="248" spans="1:13" ht="120" x14ac:dyDescent="0.2">
      <c r="A248" s="14"/>
      <c r="B248" s="14"/>
      <c r="C248" s="14"/>
      <c r="D248" s="21" t="s">
        <v>545</v>
      </c>
      <c r="E248" s="14"/>
      <c r="F248" s="14"/>
      <c r="G248" s="14"/>
      <c r="H248" s="14"/>
      <c r="I248" s="14"/>
      <c r="J248" s="14"/>
      <c r="K248" s="14"/>
      <c r="L248" s="14"/>
      <c r="M248" s="14"/>
    </row>
    <row r="249" spans="1:13" x14ac:dyDescent="0.2">
      <c r="A249" s="14"/>
      <c r="B249" s="14"/>
      <c r="C249" s="14"/>
      <c r="D249" s="32"/>
      <c r="E249" s="13" t="s">
        <v>562</v>
      </c>
      <c r="F249" s="16">
        <v>1</v>
      </c>
      <c r="G249" s="17">
        <v>1435.59</v>
      </c>
      <c r="H249" s="17">
        <v>0</v>
      </c>
      <c r="I249" s="17">
        <v>0</v>
      </c>
      <c r="J249" s="15">
        <f>OR(F249&lt;&gt;0,G249&lt;&gt;0,H249&lt;&gt;0,I249&lt;&gt;0)*(F249 + (F249 = 0))*(G249 + (G249 = 0))*(H249 + (H249 = 0))*(I249 + (I249 = 0))</f>
        <v>1435.59</v>
      </c>
      <c r="K249" s="14"/>
      <c r="L249" s="14"/>
      <c r="M249" s="14"/>
    </row>
    <row r="250" spans="1:13" x14ac:dyDescent="0.2">
      <c r="A250" s="14"/>
      <c r="B250" s="14"/>
      <c r="C250" s="14"/>
      <c r="D250" s="32"/>
      <c r="E250" s="13" t="s">
        <v>563</v>
      </c>
      <c r="F250" s="16">
        <v>1</v>
      </c>
      <c r="G250" s="17">
        <v>176.91</v>
      </c>
      <c r="H250" s="17">
        <v>0</v>
      </c>
      <c r="I250" s="17">
        <v>0</v>
      </c>
      <c r="J250" s="15">
        <f>OR(F250&lt;&gt;0,G250&lt;&gt;0,H250&lt;&gt;0,I250&lt;&gt;0)*(F250 + (F250 = 0))*(G250 + (G250 = 0))*(H250 + (H250 = 0))*(I250 + (I250 = 0))</f>
        <v>176.91</v>
      </c>
      <c r="K250" s="14"/>
      <c r="L250" s="14"/>
      <c r="M250" s="14"/>
    </row>
    <row r="251" spans="1:13" x14ac:dyDescent="0.2">
      <c r="A251" s="14"/>
      <c r="B251" s="14"/>
      <c r="C251" s="14"/>
      <c r="D251" s="32"/>
      <c r="E251" s="14"/>
      <c r="F251" s="14"/>
      <c r="G251" s="14"/>
      <c r="H251" s="14"/>
      <c r="I251" s="14"/>
      <c r="J251" s="18" t="s">
        <v>547</v>
      </c>
      <c r="K251" s="19">
        <f>SUM(J249:J250)</f>
        <v>1612.5</v>
      </c>
      <c r="L251" s="17">
        <v>0</v>
      </c>
      <c r="M251" s="19">
        <f>ROUND(K251*L251,2)</f>
        <v>0</v>
      </c>
    </row>
    <row r="252" spans="1:13" ht="1" customHeight="1" x14ac:dyDescent="0.2">
      <c r="A252" s="20"/>
      <c r="B252" s="20"/>
      <c r="C252" s="20"/>
      <c r="D252" s="33"/>
      <c r="E252" s="20"/>
      <c r="F252" s="20"/>
      <c r="G252" s="20"/>
      <c r="H252" s="20"/>
      <c r="I252" s="20"/>
      <c r="J252" s="20"/>
      <c r="K252" s="20"/>
      <c r="L252" s="20"/>
      <c r="M252" s="20"/>
    </row>
    <row r="253" spans="1:13" x14ac:dyDescent="0.2">
      <c r="A253" s="12" t="s">
        <v>564</v>
      </c>
      <c r="B253" s="13" t="s">
        <v>21</v>
      </c>
      <c r="C253" s="13" t="s">
        <v>166</v>
      </c>
      <c r="D253" s="21" t="s">
        <v>565</v>
      </c>
      <c r="E253" s="14"/>
      <c r="F253" s="14"/>
      <c r="G253" s="14"/>
      <c r="H253" s="14"/>
      <c r="I253" s="14"/>
      <c r="J253" s="14"/>
      <c r="K253" s="15">
        <f>K258</f>
        <v>38.22</v>
      </c>
      <c r="L253" s="15">
        <f>L258</f>
        <v>0</v>
      </c>
      <c r="M253" s="15">
        <f>M258</f>
        <v>0</v>
      </c>
    </row>
    <row r="254" spans="1:13" ht="96" x14ac:dyDescent="0.2">
      <c r="A254" s="14"/>
      <c r="B254" s="14"/>
      <c r="C254" s="14"/>
      <c r="D254" s="21" t="s">
        <v>566</v>
      </c>
      <c r="E254" s="14"/>
      <c r="F254" s="14"/>
      <c r="G254" s="14"/>
      <c r="H254" s="14"/>
      <c r="I254" s="14"/>
      <c r="J254" s="14"/>
      <c r="K254" s="14"/>
      <c r="L254" s="14"/>
      <c r="M254" s="14"/>
    </row>
    <row r="255" spans="1:13" x14ac:dyDescent="0.2">
      <c r="A255" s="14"/>
      <c r="B255" s="14"/>
      <c r="C255" s="14"/>
      <c r="D255" s="32"/>
      <c r="E255" s="13" t="s">
        <v>478</v>
      </c>
      <c r="F255" s="16">
        <v>1</v>
      </c>
      <c r="G255" s="17">
        <v>10.5</v>
      </c>
      <c r="H255" s="17">
        <v>0</v>
      </c>
      <c r="I255" s="17">
        <v>0</v>
      </c>
      <c r="J255" s="15">
        <f>OR(F255&lt;&gt;0,G255&lt;&gt;0,H255&lt;&gt;0,I255&lt;&gt;0)*(F255 + (F255 = 0))*(G255 + (G255 = 0))*(H255 + (H255 = 0))*(I255 + (I255 = 0))</f>
        <v>10.5</v>
      </c>
      <c r="K255" s="14"/>
      <c r="L255" s="14"/>
      <c r="M255" s="14"/>
    </row>
    <row r="256" spans="1:13" x14ac:dyDescent="0.2">
      <c r="A256" s="14"/>
      <c r="B256" s="14"/>
      <c r="C256" s="14"/>
      <c r="D256" s="32"/>
      <c r="E256" s="13" t="s">
        <v>567</v>
      </c>
      <c r="F256" s="16">
        <v>1</v>
      </c>
      <c r="G256" s="17">
        <v>17.489999999999998</v>
      </c>
      <c r="H256" s="17">
        <v>0</v>
      </c>
      <c r="I256" s="17">
        <v>0</v>
      </c>
      <c r="J256" s="15">
        <f>OR(F256&lt;&gt;0,G256&lt;&gt;0,H256&lt;&gt;0,I256&lt;&gt;0)*(F256 + (F256 = 0))*(G256 + (G256 = 0))*(H256 + (H256 = 0))*(I256 + (I256 = 0))</f>
        <v>17.489999999999998</v>
      </c>
      <c r="K256" s="14"/>
      <c r="L256" s="14"/>
      <c r="M256" s="14"/>
    </row>
    <row r="257" spans="1:13" x14ac:dyDescent="0.2">
      <c r="A257" s="14"/>
      <c r="B257" s="14"/>
      <c r="C257" s="14"/>
      <c r="D257" s="32"/>
      <c r="E257" s="13" t="s">
        <v>568</v>
      </c>
      <c r="F257" s="16">
        <v>1</v>
      </c>
      <c r="G257" s="17">
        <v>10.23</v>
      </c>
      <c r="H257" s="17">
        <v>0</v>
      </c>
      <c r="I257" s="17">
        <v>0</v>
      </c>
      <c r="J257" s="15">
        <f>OR(F257&lt;&gt;0,G257&lt;&gt;0,H257&lt;&gt;0,I257&lt;&gt;0)*(F257 + (F257 = 0))*(G257 + (G257 = 0))*(H257 + (H257 = 0))*(I257 + (I257 = 0))</f>
        <v>10.23</v>
      </c>
      <c r="K257" s="14"/>
      <c r="L257" s="14"/>
      <c r="M257" s="14"/>
    </row>
    <row r="258" spans="1:13" x14ac:dyDescent="0.2">
      <c r="A258" s="14"/>
      <c r="B258" s="14"/>
      <c r="C258" s="14"/>
      <c r="D258" s="32"/>
      <c r="E258" s="14"/>
      <c r="F258" s="14"/>
      <c r="G258" s="14"/>
      <c r="H258" s="14"/>
      <c r="I258" s="14"/>
      <c r="J258" s="18" t="s">
        <v>569</v>
      </c>
      <c r="K258" s="19">
        <f>SUM(J255:J257)</f>
        <v>38.22</v>
      </c>
      <c r="L258" s="17">
        <v>0</v>
      </c>
      <c r="M258" s="19">
        <f>ROUND(K258*L258,2)</f>
        <v>0</v>
      </c>
    </row>
    <row r="259" spans="1:13" ht="1" customHeight="1" x14ac:dyDescent="0.2">
      <c r="A259" s="20"/>
      <c r="B259" s="20"/>
      <c r="C259" s="20"/>
      <c r="D259" s="33"/>
      <c r="E259" s="20"/>
      <c r="F259" s="20"/>
      <c r="G259" s="20"/>
      <c r="H259" s="20"/>
      <c r="I259" s="20"/>
      <c r="J259" s="20"/>
      <c r="K259" s="20"/>
      <c r="L259" s="20"/>
      <c r="M259" s="20"/>
    </row>
    <row r="260" spans="1:13" x14ac:dyDescent="0.2">
      <c r="A260" s="12" t="s">
        <v>570</v>
      </c>
      <c r="B260" s="13" t="s">
        <v>21</v>
      </c>
      <c r="C260" s="13" t="s">
        <v>166</v>
      </c>
      <c r="D260" s="21" t="s">
        <v>571</v>
      </c>
      <c r="E260" s="14"/>
      <c r="F260" s="14"/>
      <c r="G260" s="14"/>
      <c r="H260" s="14"/>
      <c r="I260" s="14"/>
      <c r="J260" s="14"/>
      <c r="K260" s="15">
        <f>K265</f>
        <v>38.21</v>
      </c>
      <c r="L260" s="15">
        <f>L265</f>
        <v>0</v>
      </c>
      <c r="M260" s="15">
        <f>M265</f>
        <v>0</v>
      </c>
    </row>
    <row r="261" spans="1:13" ht="84" x14ac:dyDescent="0.2">
      <c r="A261" s="14"/>
      <c r="B261" s="14"/>
      <c r="C261" s="14"/>
      <c r="D261" s="21" t="s">
        <v>572</v>
      </c>
      <c r="E261" s="14"/>
      <c r="F261" s="14"/>
      <c r="G261" s="14"/>
      <c r="H261" s="14"/>
      <c r="I261" s="14"/>
      <c r="J261" s="14"/>
      <c r="K261" s="14"/>
      <c r="L261" s="14"/>
      <c r="M261" s="14"/>
    </row>
    <row r="262" spans="1:13" x14ac:dyDescent="0.2">
      <c r="A262" s="14"/>
      <c r="B262" s="14"/>
      <c r="C262" s="14"/>
      <c r="D262" s="32"/>
      <c r="E262" s="13" t="s">
        <v>567</v>
      </c>
      <c r="F262" s="16">
        <v>1</v>
      </c>
      <c r="G262" s="17">
        <v>17.48</v>
      </c>
      <c r="H262" s="17">
        <v>0</v>
      </c>
      <c r="I262" s="17">
        <v>0</v>
      </c>
      <c r="J262" s="15">
        <f>OR(F262&lt;&gt;0,G262&lt;&gt;0,H262&lt;&gt;0,I262&lt;&gt;0)*(F262 + (F262 = 0))*(G262 + (G262 = 0))*(H262 + (H262 = 0))*(I262 + (I262 = 0))</f>
        <v>17.48</v>
      </c>
      <c r="K262" s="14"/>
      <c r="L262" s="14"/>
      <c r="M262" s="14"/>
    </row>
    <row r="263" spans="1:13" x14ac:dyDescent="0.2">
      <c r="A263" s="14"/>
      <c r="B263" s="14"/>
      <c r="C263" s="14"/>
      <c r="D263" s="32"/>
      <c r="E263" s="13" t="s">
        <v>478</v>
      </c>
      <c r="F263" s="16">
        <v>1</v>
      </c>
      <c r="G263" s="17">
        <v>10.5</v>
      </c>
      <c r="H263" s="17">
        <v>0</v>
      </c>
      <c r="I263" s="17">
        <v>0</v>
      </c>
      <c r="J263" s="15">
        <f>OR(F263&lt;&gt;0,G263&lt;&gt;0,H263&lt;&gt;0,I263&lt;&gt;0)*(F263 + (F263 = 0))*(G263 + (G263 = 0))*(H263 + (H263 = 0))*(I263 + (I263 = 0))</f>
        <v>10.5</v>
      </c>
      <c r="K263" s="14"/>
      <c r="L263" s="14"/>
      <c r="M263" s="14"/>
    </row>
    <row r="264" spans="1:13" x14ac:dyDescent="0.2">
      <c r="A264" s="14"/>
      <c r="B264" s="14"/>
      <c r="C264" s="14"/>
      <c r="D264" s="32"/>
      <c r="E264" s="13" t="s">
        <v>568</v>
      </c>
      <c r="F264" s="16">
        <v>1</v>
      </c>
      <c r="G264" s="17">
        <v>10.23</v>
      </c>
      <c r="H264" s="17">
        <v>0</v>
      </c>
      <c r="I264" s="17">
        <v>0</v>
      </c>
      <c r="J264" s="15">
        <f>OR(F264&lt;&gt;0,G264&lt;&gt;0,H264&lt;&gt;0,I264&lt;&gt;0)*(F264 + (F264 = 0))*(G264 + (G264 = 0))*(H264 + (H264 = 0))*(I264 + (I264 = 0))</f>
        <v>10.23</v>
      </c>
      <c r="K264" s="14"/>
      <c r="L264" s="14"/>
      <c r="M264" s="14"/>
    </row>
    <row r="265" spans="1:13" x14ac:dyDescent="0.2">
      <c r="A265" s="14"/>
      <c r="B265" s="14"/>
      <c r="C265" s="14"/>
      <c r="D265" s="32"/>
      <c r="E265" s="14"/>
      <c r="F265" s="14"/>
      <c r="G265" s="14"/>
      <c r="H265" s="14"/>
      <c r="I265" s="14"/>
      <c r="J265" s="18" t="s">
        <v>573</v>
      </c>
      <c r="K265" s="19">
        <f>SUM(J262:J264)</f>
        <v>38.21</v>
      </c>
      <c r="L265" s="17">
        <v>0</v>
      </c>
      <c r="M265" s="19">
        <f>ROUND(K265*L265,2)</f>
        <v>0</v>
      </c>
    </row>
    <row r="266" spans="1:13" ht="1" customHeight="1" x14ac:dyDescent="0.2">
      <c r="A266" s="20"/>
      <c r="B266" s="20"/>
      <c r="C266" s="20"/>
      <c r="D266" s="33"/>
      <c r="E266" s="20"/>
      <c r="F266" s="20"/>
      <c r="G266" s="20"/>
      <c r="H266" s="20"/>
      <c r="I266" s="20"/>
      <c r="J266" s="20"/>
      <c r="K266" s="20"/>
      <c r="L266" s="20"/>
      <c r="M266" s="20"/>
    </row>
    <row r="267" spans="1:13" x14ac:dyDescent="0.2">
      <c r="A267" s="13" t="s">
        <v>574</v>
      </c>
      <c r="B267" s="13" t="s">
        <v>21</v>
      </c>
      <c r="C267" s="13" t="s">
        <v>166</v>
      </c>
      <c r="D267" s="21" t="s">
        <v>575</v>
      </c>
      <c r="E267" s="14"/>
      <c r="F267" s="14"/>
      <c r="G267" s="14"/>
      <c r="H267" s="14"/>
      <c r="I267" s="14"/>
      <c r="J267" s="14"/>
      <c r="K267" s="15">
        <f>K270</f>
        <v>168</v>
      </c>
      <c r="L267" s="15">
        <f>L270</f>
        <v>0</v>
      </c>
      <c r="M267" s="15">
        <f>M270</f>
        <v>0</v>
      </c>
    </row>
    <row r="268" spans="1:13" ht="72" x14ac:dyDescent="0.2">
      <c r="A268" s="14"/>
      <c r="B268" s="14"/>
      <c r="C268" s="14"/>
      <c r="D268" s="21" t="s">
        <v>576</v>
      </c>
      <c r="E268" s="14"/>
      <c r="F268" s="14"/>
      <c r="G268" s="14"/>
      <c r="H268" s="14"/>
      <c r="I268" s="14"/>
      <c r="J268" s="14"/>
      <c r="K268" s="14"/>
      <c r="L268" s="14"/>
      <c r="M268" s="14"/>
    </row>
    <row r="269" spans="1:13" x14ac:dyDescent="0.2">
      <c r="A269" s="14"/>
      <c r="B269" s="14"/>
      <c r="C269" s="14"/>
      <c r="D269" s="32"/>
      <c r="E269" s="13" t="s">
        <v>577</v>
      </c>
      <c r="F269" s="16">
        <v>7</v>
      </c>
      <c r="G269" s="17">
        <v>24</v>
      </c>
      <c r="H269" s="17">
        <v>0</v>
      </c>
      <c r="I269" s="17">
        <v>0</v>
      </c>
      <c r="J269" s="15">
        <f>OR(F269&lt;&gt;0,G269&lt;&gt;0,H269&lt;&gt;0,I269&lt;&gt;0)*(F269 + (F269 = 0))*(G269 + (G269 = 0))*(H269 + (H269 = 0))*(I269 + (I269 = 0))</f>
        <v>168</v>
      </c>
      <c r="K269" s="14"/>
      <c r="L269" s="14"/>
      <c r="M269" s="14"/>
    </row>
    <row r="270" spans="1:13" x14ac:dyDescent="0.2">
      <c r="A270" s="14"/>
      <c r="B270" s="14"/>
      <c r="C270" s="14"/>
      <c r="D270" s="32"/>
      <c r="E270" s="14"/>
      <c r="F270" s="14"/>
      <c r="G270" s="14"/>
      <c r="H270" s="14"/>
      <c r="I270" s="14"/>
      <c r="J270" s="18" t="s">
        <v>578</v>
      </c>
      <c r="K270" s="19">
        <f>J269</f>
        <v>168</v>
      </c>
      <c r="L270" s="17">
        <v>0</v>
      </c>
      <c r="M270" s="19">
        <f>ROUND(K270*L270,2)</f>
        <v>0</v>
      </c>
    </row>
    <row r="271" spans="1:13" ht="1" customHeight="1" x14ac:dyDescent="0.2">
      <c r="A271" s="20"/>
      <c r="B271" s="20"/>
      <c r="C271" s="20"/>
      <c r="D271" s="33"/>
      <c r="E271" s="20"/>
      <c r="F271" s="20"/>
      <c r="G271" s="20"/>
      <c r="H271" s="20"/>
      <c r="I271" s="20"/>
      <c r="J271" s="20"/>
      <c r="K271" s="20"/>
      <c r="L271" s="20"/>
      <c r="M271" s="20"/>
    </row>
    <row r="272" spans="1:13" x14ac:dyDescent="0.2">
      <c r="A272" s="13" t="s">
        <v>579</v>
      </c>
      <c r="B272" s="13" t="s">
        <v>21</v>
      </c>
      <c r="C272" s="13" t="s">
        <v>166</v>
      </c>
      <c r="D272" s="21" t="s">
        <v>580</v>
      </c>
      <c r="E272" s="14"/>
      <c r="F272" s="14"/>
      <c r="G272" s="14"/>
      <c r="H272" s="14"/>
      <c r="I272" s="14"/>
      <c r="J272" s="14"/>
      <c r="K272" s="15">
        <f>K277</f>
        <v>1321.57</v>
      </c>
      <c r="L272" s="15">
        <f>L277</f>
        <v>0</v>
      </c>
      <c r="M272" s="15">
        <f>M277</f>
        <v>0</v>
      </c>
    </row>
    <row r="273" spans="1:13" ht="96" x14ac:dyDescent="0.2">
      <c r="A273" s="14"/>
      <c r="B273" s="14"/>
      <c r="C273" s="14"/>
      <c r="D273" s="21" t="s">
        <v>581</v>
      </c>
      <c r="E273" s="14"/>
      <c r="F273" s="14"/>
      <c r="G273" s="14"/>
      <c r="H273" s="14"/>
      <c r="I273" s="14"/>
      <c r="J273" s="14"/>
      <c r="K273" s="14"/>
      <c r="L273" s="14"/>
      <c r="M273" s="14"/>
    </row>
    <row r="274" spans="1:13" x14ac:dyDescent="0.2">
      <c r="A274" s="14"/>
      <c r="B274" s="14"/>
      <c r="C274" s="14"/>
      <c r="D274" s="32"/>
      <c r="E274" s="13" t="s">
        <v>582</v>
      </c>
      <c r="F274" s="16">
        <v>7</v>
      </c>
      <c r="G274" s="17">
        <v>24</v>
      </c>
      <c r="H274" s="17">
        <v>0</v>
      </c>
      <c r="I274" s="17">
        <v>0</v>
      </c>
      <c r="J274" s="15">
        <f>OR(F274&lt;&gt;0,G274&lt;&gt;0,H274&lt;&gt;0,I274&lt;&gt;0)*(F274 + (F274 = 0))*(G274 + (G274 = 0))*(H274 + (H274 = 0))*(I274 + (I274 = 0))</f>
        <v>168</v>
      </c>
      <c r="K274" s="14"/>
      <c r="L274" s="14"/>
      <c r="M274" s="14"/>
    </row>
    <row r="275" spans="1:13" x14ac:dyDescent="0.2">
      <c r="A275" s="14"/>
      <c r="B275" s="14"/>
      <c r="C275" s="14"/>
      <c r="D275" s="32"/>
      <c r="E275" s="13" t="s">
        <v>250</v>
      </c>
      <c r="F275" s="16">
        <v>1</v>
      </c>
      <c r="G275" s="17">
        <v>981.19</v>
      </c>
      <c r="H275" s="17">
        <v>0</v>
      </c>
      <c r="I275" s="17">
        <v>0</v>
      </c>
      <c r="J275" s="15">
        <f>OR(F275&lt;&gt;0,G275&lt;&gt;0,H275&lt;&gt;0,I275&lt;&gt;0)*(F275 + (F275 = 0))*(G275 + (G275 = 0))*(H275 + (H275 = 0))*(I275 + (I275 = 0))</f>
        <v>981.19</v>
      </c>
      <c r="K275" s="14"/>
      <c r="L275" s="14"/>
      <c r="M275" s="14"/>
    </row>
    <row r="276" spans="1:13" x14ac:dyDescent="0.2">
      <c r="A276" s="14"/>
      <c r="B276" s="14"/>
      <c r="C276" s="14"/>
      <c r="D276" s="32"/>
      <c r="E276" s="13" t="s">
        <v>583</v>
      </c>
      <c r="F276" s="16">
        <v>0.15</v>
      </c>
      <c r="G276" s="17">
        <v>1149.19</v>
      </c>
      <c r="H276" s="17">
        <v>0</v>
      </c>
      <c r="I276" s="17">
        <v>0</v>
      </c>
      <c r="J276" s="15">
        <f>OR(F276&lt;&gt;0,G276&lt;&gt;0,H276&lt;&gt;0,I276&lt;&gt;0)*(F276 + (F276 = 0))*(G276 + (G276 = 0))*(H276 + (H276 = 0))*(I276 + (I276 = 0))</f>
        <v>172.38</v>
      </c>
      <c r="K276" s="14"/>
      <c r="L276" s="14"/>
      <c r="M276" s="14"/>
    </row>
    <row r="277" spans="1:13" x14ac:dyDescent="0.2">
      <c r="A277" s="14"/>
      <c r="B277" s="14"/>
      <c r="C277" s="14"/>
      <c r="D277" s="32"/>
      <c r="E277" s="14"/>
      <c r="F277" s="14"/>
      <c r="G277" s="14"/>
      <c r="H277" s="14"/>
      <c r="I277" s="14"/>
      <c r="J277" s="18" t="s">
        <v>584</v>
      </c>
      <c r="K277" s="19">
        <f>SUM(J274:J276)</f>
        <v>1321.57</v>
      </c>
      <c r="L277" s="17">
        <v>0</v>
      </c>
      <c r="M277" s="19">
        <f>ROUND(K277*L277,2)</f>
        <v>0</v>
      </c>
    </row>
    <row r="278" spans="1:13" ht="1" customHeight="1" x14ac:dyDescent="0.2">
      <c r="A278" s="20"/>
      <c r="B278" s="20"/>
      <c r="C278" s="20"/>
      <c r="D278" s="33"/>
      <c r="E278" s="20"/>
      <c r="F278" s="20"/>
      <c r="G278" s="20"/>
      <c r="H278" s="20"/>
      <c r="I278" s="20"/>
      <c r="J278" s="20"/>
      <c r="K278" s="20"/>
      <c r="L278" s="20"/>
      <c r="M278" s="20"/>
    </row>
    <row r="279" spans="1:13" x14ac:dyDescent="0.2">
      <c r="A279" s="12" t="s">
        <v>585</v>
      </c>
      <c r="B279" s="13" t="s">
        <v>21</v>
      </c>
      <c r="C279" s="13" t="s">
        <v>166</v>
      </c>
      <c r="D279" s="21" t="s">
        <v>586</v>
      </c>
      <c r="E279" s="14"/>
      <c r="F279" s="14"/>
      <c r="G279" s="14"/>
      <c r="H279" s="14"/>
      <c r="I279" s="14"/>
      <c r="J279" s="14"/>
      <c r="K279" s="15">
        <f>K282</f>
        <v>981.19</v>
      </c>
      <c r="L279" s="15">
        <f>L282</f>
        <v>0</v>
      </c>
      <c r="M279" s="15">
        <f>M282</f>
        <v>0</v>
      </c>
    </row>
    <row r="280" spans="1:13" ht="48" x14ac:dyDescent="0.2">
      <c r="A280" s="14"/>
      <c r="B280" s="14"/>
      <c r="C280" s="14"/>
      <c r="D280" s="21" t="s">
        <v>587</v>
      </c>
      <c r="E280" s="14"/>
      <c r="F280" s="14"/>
      <c r="G280" s="14"/>
      <c r="H280" s="14"/>
      <c r="I280" s="14"/>
      <c r="J280" s="14"/>
      <c r="K280" s="14"/>
      <c r="L280" s="14"/>
      <c r="M280" s="14"/>
    </row>
    <row r="281" spans="1:13" x14ac:dyDescent="0.2">
      <c r="A281" s="14"/>
      <c r="B281" s="14"/>
      <c r="C281" s="14"/>
      <c r="D281" s="32"/>
      <c r="E281" s="13" t="s">
        <v>250</v>
      </c>
      <c r="F281" s="16">
        <v>1</v>
      </c>
      <c r="G281" s="17">
        <v>981.19</v>
      </c>
      <c r="H281" s="17">
        <v>0</v>
      </c>
      <c r="I281" s="17">
        <v>0</v>
      </c>
      <c r="J281" s="15">
        <f>OR(F281&lt;&gt;0,G281&lt;&gt;0,H281&lt;&gt;0,I281&lt;&gt;0)*(F281 + (F281 = 0))*(G281 + (G281 = 0))*(H281 + (H281 = 0))*(I281 + (I281 = 0))</f>
        <v>981.19</v>
      </c>
      <c r="K281" s="14"/>
      <c r="L281" s="14"/>
      <c r="M281" s="14"/>
    </row>
    <row r="282" spans="1:13" x14ac:dyDescent="0.2">
      <c r="A282" s="14"/>
      <c r="B282" s="14"/>
      <c r="C282" s="14"/>
      <c r="D282" s="32"/>
      <c r="E282" s="14"/>
      <c r="F282" s="14"/>
      <c r="G282" s="14"/>
      <c r="H282" s="14"/>
      <c r="I282" s="14"/>
      <c r="J282" s="18" t="s">
        <v>588</v>
      </c>
      <c r="K282" s="19">
        <f>J281</f>
        <v>981.19</v>
      </c>
      <c r="L282" s="17">
        <v>0</v>
      </c>
      <c r="M282" s="19">
        <f>ROUND(K282*L282,2)</f>
        <v>0</v>
      </c>
    </row>
    <row r="283" spans="1:13" ht="1" customHeight="1" x14ac:dyDescent="0.2">
      <c r="A283" s="20"/>
      <c r="B283" s="20"/>
      <c r="C283" s="20"/>
      <c r="D283" s="33"/>
      <c r="E283" s="20"/>
      <c r="F283" s="20"/>
      <c r="G283" s="20"/>
      <c r="H283" s="20"/>
      <c r="I283" s="20"/>
      <c r="J283" s="20"/>
      <c r="K283" s="20"/>
      <c r="L283" s="20"/>
      <c r="M283" s="20"/>
    </row>
    <row r="284" spans="1:13" x14ac:dyDescent="0.2">
      <c r="A284" s="14"/>
      <c r="B284" s="14"/>
      <c r="C284" s="14"/>
      <c r="D284" s="32"/>
      <c r="E284" s="14"/>
      <c r="F284" s="14"/>
      <c r="G284" s="14"/>
      <c r="H284" s="14"/>
      <c r="I284" s="14"/>
      <c r="J284" s="18" t="s">
        <v>589</v>
      </c>
      <c r="K284" s="17">
        <v>1</v>
      </c>
      <c r="L284" s="19">
        <f>M237+M247+M253+M260+M267+M272+M279</f>
        <v>0</v>
      </c>
      <c r="M284" s="19">
        <f>ROUND(K284*L284,2)</f>
        <v>0</v>
      </c>
    </row>
    <row r="285" spans="1:13" x14ac:dyDescent="0.2">
      <c r="A285" s="9" t="s">
        <v>637</v>
      </c>
      <c r="B285" s="9" t="s">
        <v>15</v>
      </c>
      <c r="C285" s="9" t="s">
        <v>16</v>
      </c>
      <c r="D285" s="31" t="s">
        <v>638</v>
      </c>
      <c r="E285" s="10"/>
      <c r="F285" s="10"/>
      <c r="G285" s="10"/>
      <c r="H285" s="10"/>
      <c r="I285" s="10"/>
      <c r="J285" s="10"/>
      <c r="K285" s="11">
        <f>K303</f>
        <v>1</v>
      </c>
      <c r="L285" s="11">
        <f>L303</f>
        <v>0</v>
      </c>
      <c r="M285" s="11">
        <f>M303</f>
        <v>0</v>
      </c>
    </row>
    <row r="286" spans="1:13" x14ac:dyDescent="0.2">
      <c r="A286" s="23" t="s">
        <v>639</v>
      </c>
      <c r="B286" s="23" t="s">
        <v>15</v>
      </c>
      <c r="C286" s="23" t="s">
        <v>16</v>
      </c>
      <c r="D286" s="34" t="s">
        <v>640</v>
      </c>
      <c r="E286" s="24"/>
      <c r="F286" s="24"/>
      <c r="G286" s="24"/>
      <c r="H286" s="24"/>
      <c r="I286" s="24"/>
      <c r="J286" s="24"/>
      <c r="K286" s="25">
        <f>K301</f>
        <v>1</v>
      </c>
      <c r="L286" s="25">
        <f>L301</f>
        <v>0</v>
      </c>
      <c r="M286" s="25">
        <f>M301</f>
        <v>0</v>
      </c>
    </row>
    <row r="287" spans="1:13" x14ac:dyDescent="0.2">
      <c r="A287" s="12" t="s">
        <v>641</v>
      </c>
      <c r="B287" s="13" t="s">
        <v>21</v>
      </c>
      <c r="C287" s="13" t="s">
        <v>56</v>
      </c>
      <c r="D287" s="21" t="s">
        <v>642</v>
      </c>
      <c r="E287" s="14"/>
      <c r="F287" s="14"/>
      <c r="G287" s="14"/>
      <c r="H287" s="14"/>
      <c r="I287" s="14"/>
      <c r="J287" s="14"/>
      <c r="K287" s="15">
        <f>K292</f>
        <v>9</v>
      </c>
      <c r="L287" s="15">
        <f>L292</f>
        <v>0</v>
      </c>
      <c r="M287" s="15">
        <f>M292</f>
        <v>0</v>
      </c>
    </row>
    <row r="288" spans="1:13" ht="96" x14ac:dyDescent="0.2">
      <c r="A288" s="14"/>
      <c r="B288" s="14"/>
      <c r="C288" s="14"/>
      <c r="D288" s="21" t="s">
        <v>643</v>
      </c>
      <c r="E288" s="14"/>
      <c r="F288" s="14"/>
      <c r="G288" s="14"/>
      <c r="H288" s="14"/>
      <c r="I288" s="14"/>
      <c r="J288" s="14"/>
      <c r="K288" s="14"/>
      <c r="L288" s="14"/>
      <c r="M288" s="14"/>
    </row>
    <row r="289" spans="1:13" x14ac:dyDescent="0.2">
      <c r="A289" s="14"/>
      <c r="B289" s="14"/>
      <c r="C289" s="14"/>
      <c r="D289" s="32"/>
      <c r="E289" s="13" t="s">
        <v>644</v>
      </c>
      <c r="F289" s="16">
        <v>7</v>
      </c>
      <c r="G289" s="17">
        <v>0</v>
      </c>
      <c r="H289" s="17">
        <v>0</v>
      </c>
      <c r="I289" s="17">
        <v>0</v>
      </c>
      <c r="J289" s="15">
        <f>OR(F289&lt;&gt;0,G289&lt;&gt;0,H289&lt;&gt;0,I289&lt;&gt;0)*(F289 + (F289 = 0))*(G289 + (G289 = 0))*(H289 + (H289 = 0))*(I289 + (I289 = 0))</f>
        <v>7</v>
      </c>
      <c r="K289" s="14"/>
      <c r="L289" s="14"/>
      <c r="M289" s="14"/>
    </row>
    <row r="290" spans="1:13" x14ac:dyDescent="0.2">
      <c r="A290" s="14"/>
      <c r="B290" s="14"/>
      <c r="C290" s="14"/>
      <c r="D290" s="32"/>
      <c r="E290" s="13" t="s">
        <v>237</v>
      </c>
      <c r="F290" s="16">
        <v>1</v>
      </c>
      <c r="G290" s="17">
        <v>0</v>
      </c>
      <c r="H290" s="17">
        <v>0</v>
      </c>
      <c r="I290" s="17">
        <v>0</v>
      </c>
      <c r="J290" s="15">
        <f>OR(F290&lt;&gt;0,G290&lt;&gt;0,H290&lt;&gt;0,I290&lt;&gt;0)*(F290 + (F290 = 0))*(G290 + (G290 = 0))*(H290 + (H290 = 0))*(I290 + (I290 = 0))</f>
        <v>1</v>
      </c>
      <c r="K290" s="14"/>
      <c r="L290" s="14"/>
      <c r="M290" s="14"/>
    </row>
    <row r="291" spans="1:13" x14ac:dyDescent="0.2">
      <c r="A291" s="14"/>
      <c r="B291" s="14"/>
      <c r="C291" s="14"/>
      <c r="D291" s="32"/>
      <c r="E291" s="13" t="s">
        <v>237</v>
      </c>
      <c r="F291" s="16">
        <v>1</v>
      </c>
      <c r="G291" s="17">
        <v>0</v>
      </c>
      <c r="H291" s="17">
        <v>0</v>
      </c>
      <c r="I291" s="17">
        <v>0</v>
      </c>
      <c r="J291" s="15">
        <f>OR(F291&lt;&gt;0,G291&lt;&gt;0,H291&lt;&gt;0,I291&lt;&gt;0)*(F291 + (F291 = 0))*(G291 + (G291 = 0))*(H291 + (H291 = 0))*(I291 + (I291 = 0))</f>
        <v>1</v>
      </c>
      <c r="K291" s="14"/>
      <c r="L291" s="14"/>
      <c r="M291" s="14"/>
    </row>
    <row r="292" spans="1:13" x14ac:dyDescent="0.2">
      <c r="A292" s="14"/>
      <c r="B292" s="14"/>
      <c r="C292" s="14"/>
      <c r="D292" s="32"/>
      <c r="E292" s="14"/>
      <c r="F292" s="14"/>
      <c r="G292" s="14"/>
      <c r="H292" s="14"/>
      <c r="I292" s="14"/>
      <c r="J292" s="18" t="s">
        <v>645</v>
      </c>
      <c r="K292" s="19">
        <f>SUM(J289:J291)</f>
        <v>9</v>
      </c>
      <c r="L292" s="17">
        <v>0</v>
      </c>
      <c r="M292" s="19">
        <f>ROUND(K292*L292,2)</f>
        <v>0</v>
      </c>
    </row>
    <row r="293" spans="1:13" ht="1" customHeight="1" x14ac:dyDescent="0.2">
      <c r="A293" s="20"/>
      <c r="B293" s="20"/>
      <c r="C293" s="20"/>
      <c r="D293" s="33"/>
      <c r="E293" s="20"/>
      <c r="F293" s="20"/>
      <c r="G293" s="20"/>
      <c r="H293" s="20"/>
      <c r="I293" s="20"/>
      <c r="J293" s="20"/>
      <c r="K293" s="20"/>
      <c r="L293" s="20"/>
      <c r="M293" s="20"/>
    </row>
    <row r="294" spans="1:13" x14ac:dyDescent="0.2">
      <c r="A294" s="12" t="s">
        <v>646</v>
      </c>
      <c r="B294" s="13" t="s">
        <v>21</v>
      </c>
      <c r="C294" s="13" t="s">
        <v>56</v>
      </c>
      <c r="D294" s="21" t="s">
        <v>647</v>
      </c>
      <c r="E294" s="14"/>
      <c r="F294" s="14"/>
      <c r="G294" s="14"/>
      <c r="H294" s="14"/>
      <c r="I294" s="14"/>
      <c r="J294" s="14"/>
      <c r="K294" s="15">
        <f>K299</f>
        <v>5</v>
      </c>
      <c r="L294" s="15">
        <f>L299</f>
        <v>0</v>
      </c>
      <c r="M294" s="15">
        <f>M299</f>
        <v>0</v>
      </c>
    </row>
    <row r="295" spans="1:13" ht="108" x14ac:dyDescent="0.2">
      <c r="A295" s="14"/>
      <c r="B295" s="14"/>
      <c r="C295" s="14"/>
      <c r="D295" s="21" t="s">
        <v>648</v>
      </c>
      <c r="E295" s="14"/>
      <c r="F295" s="14"/>
      <c r="G295" s="14"/>
      <c r="H295" s="14"/>
      <c r="I295" s="14"/>
      <c r="J295" s="14"/>
      <c r="K295" s="14"/>
      <c r="L295" s="14"/>
      <c r="M295" s="14"/>
    </row>
    <row r="296" spans="1:13" x14ac:dyDescent="0.2">
      <c r="A296" s="14"/>
      <c r="B296" s="14"/>
      <c r="C296" s="14"/>
      <c r="D296" s="32"/>
      <c r="E296" s="13" t="s">
        <v>353</v>
      </c>
      <c r="F296" s="16">
        <v>1</v>
      </c>
      <c r="G296" s="17">
        <v>0</v>
      </c>
      <c r="H296" s="17">
        <v>0</v>
      </c>
      <c r="I296" s="17">
        <v>0</v>
      </c>
      <c r="J296" s="15">
        <f>OR(F296&lt;&gt;0,G296&lt;&gt;0,H296&lt;&gt;0,I296&lt;&gt;0)*(F296 + (F296 = 0))*(G296 + (G296 = 0))*(H296 + (H296 = 0))*(I296 + (I296 = 0))</f>
        <v>1</v>
      </c>
      <c r="K296" s="14"/>
      <c r="L296" s="14"/>
      <c r="M296" s="14"/>
    </row>
    <row r="297" spans="1:13" x14ac:dyDescent="0.2">
      <c r="A297" s="14"/>
      <c r="B297" s="14"/>
      <c r="C297" s="14"/>
      <c r="D297" s="32"/>
      <c r="E297" s="13" t="s">
        <v>353</v>
      </c>
      <c r="F297" s="16">
        <v>2</v>
      </c>
      <c r="G297" s="17">
        <v>0</v>
      </c>
      <c r="H297" s="17">
        <v>0</v>
      </c>
      <c r="I297" s="17">
        <v>0</v>
      </c>
      <c r="J297" s="15">
        <f>OR(F297&lt;&gt;0,G297&lt;&gt;0,H297&lt;&gt;0,I297&lt;&gt;0)*(F297 + (F297 = 0))*(G297 + (G297 = 0))*(H297 + (H297 = 0))*(I297 + (I297 = 0))</f>
        <v>2</v>
      </c>
      <c r="K297" s="14"/>
      <c r="L297" s="14"/>
      <c r="M297" s="14"/>
    </row>
    <row r="298" spans="1:13" x14ac:dyDescent="0.2">
      <c r="A298" s="14"/>
      <c r="B298" s="14"/>
      <c r="C298" s="14"/>
      <c r="D298" s="32"/>
      <c r="E298" s="13" t="s">
        <v>353</v>
      </c>
      <c r="F298" s="16">
        <v>2</v>
      </c>
      <c r="G298" s="17">
        <v>0</v>
      </c>
      <c r="H298" s="17">
        <v>0</v>
      </c>
      <c r="I298" s="17">
        <v>0</v>
      </c>
      <c r="J298" s="15">
        <f>OR(F298&lt;&gt;0,G298&lt;&gt;0,H298&lt;&gt;0,I298&lt;&gt;0)*(F298 + (F298 = 0))*(G298 + (G298 = 0))*(H298 + (H298 = 0))*(I298 + (I298 = 0))</f>
        <v>2</v>
      </c>
      <c r="K298" s="14"/>
      <c r="L298" s="14"/>
      <c r="M298" s="14"/>
    </row>
    <row r="299" spans="1:13" x14ac:dyDescent="0.2">
      <c r="A299" s="14"/>
      <c r="B299" s="14"/>
      <c r="C299" s="14"/>
      <c r="D299" s="32"/>
      <c r="E299" s="14"/>
      <c r="F299" s="14"/>
      <c r="G299" s="14"/>
      <c r="H299" s="14"/>
      <c r="I299" s="14"/>
      <c r="J299" s="18" t="s">
        <v>649</v>
      </c>
      <c r="K299" s="19">
        <f>SUM(J296:J298)</f>
        <v>5</v>
      </c>
      <c r="L299" s="17">
        <v>0</v>
      </c>
      <c r="M299" s="19">
        <f>ROUND(K299*L299,2)</f>
        <v>0</v>
      </c>
    </row>
    <row r="300" spans="1:13" ht="1" customHeight="1" x14ac:dyDescent="0.2">
      <c r="A300" s="20"/>
      <c r="B300" s="20"/>
      <c r="C300" s="20"/>
      <c r="D300" s="33"/>
      <c r="E300" s="20"/>
      <c r="F300" s="20"/>
      <c r="G300" s="20"/>
      <c r="H300" s="20"/>
      <c r="I300" s="20"/>
      <c r="J300" s="20"/>
      <c r="K300" s="20"/>
      <c r="L300" s="20"/>
      <c r="M300" s="20"/>
    </row>
    <row r="301" spans="1:13" x14ac:dyDescent="0.2">
      <c r="A301" s="14"/>
      <c r="B301" s="14"/>
      <c r="C301" s="14"/>
      <c r="D301" s="32"/>
      <c r="E301" s="14"/>
      <c r="F301" s="14"/>
      <c r="G301" s="14"/>
      <c r="H301" s="14"/>
      <c r="I301" s="14"/>
      <c r="J301" s="18" t="s">
        <v>650</v>
      </c>
      <c r="K301" s="17">
        <v>1</v>
      </c>
      <c r="L301" s="19">
        <f>M287+M294</f>
        <v>0</v>
      </c>
      <c r="M301" s="19">
        <f>ROUND(K301*L301,2)</f>
        <v>0</v>
      </c>
    </row>
    <row r="302" spans="1:13" ht="1" customHeight="1" x14ac:dyDescent="0.2">
      <c r="A302" s="20"/>
      <c r="B302" s="20"/>
      <c r="C302" s="20"/>
      <c r="D302" s="33"/>
      <c r="E302" s="20"/>
      <c r="F302" s="20"/>
      <c r="G302" s="20"/>
      <c r="H302" s="20"/>
      <c r="I302" s="20"/>
      <c r="J302" s="20"/>
      <c r="K302" s="20"/>
      <c r="L302" s="20"/>
      <c r="M302" s="20"/>
    </row>
    <row r="303" spans="1:13" x14ac:dyDescent="0.2">
      <c r="A303" s="14"/>
      <c r="B303" s="14"/>
      <c r="C303" s="14"/>
      <c r="D303" s="32"/>
      <c r="E303" s="14"/>
      <c r="F303" s="14"/>
      <c r="G303" s="14"/>
      <c r="H303" s="14"/>
      <c r="I303" s="14"/>
      <c r="J303" s="18" t="s">
        <v>651</v>
      </c>
      <c r="K303" s="17">
        <v>1</v>
      </c>
      <c r="L303" s="19">
        <f>M286</f>
        <v>0</v>
      </c>
      <c r="M303" s="19">
        <f>ROUND(K303*L303,2)</f>
        <v>0</v>
      </c>
    </row>
    <row r="304" spans="1:13" ht="1" customHeight="1" x14ac:dyDescent="0.2">
      <c r="A304" s="20"/>
      <c r="B304" s="20"/>
      <c r="C304" s="20"/>
      <c r="D304" s="33"/>
      <c r="E304" s="20"/>
      <c r="F304" s="20"/>
      <c r="G304" s="20"/>
      <c r="H304" s="20"/>
      <c r="I304" s="20"/>
      <c r="J304" s="20"/>
      <c r="K304" s="20"/>
      <c r="L304" s="20"/>
      <c r="M304" s="20"/>
    </row>
    <row r="305" spans="1:13" x14ac:dyDescent="0.2">
      <c r="A305" s="9" t="s">
        <v>652</v>
      </c>
      <c r="B305" s="9" t="s">
        <v>15</v>
      </c>
      <c r="C305" s="9" t="s">
        <v>16</v>
      </c>
      <c r="D305" s="31" t="s">
        <v>653</v>
      </c>
      <c r="E305" s="10"/>
      <c r="F305" s="10"/>
      <c r="G305" s="10"/>
      <c r="H305" s="10"/>
      <c r="I305" s="10"/>
      <c r="J305" s="10"/>
      <c r="K305" s="11">
        <f>K314</f>
        <v>1</v>
      </c>
      <c r="L305" s="11">
        <f>L314</f>
        <v>0</v>
      </c>
      <c r="M305" s="11">
        <f>M314</f>
        <v>0</v>
      </c>
    </row>
    <row r="306" spans="1:13" x14ac:dyDescent="0.2">
      <c r="A306" s="23" t="s">
        <v>654</v>
      </c>
      <c r="B306" s="23" t="s">
        <v>15</v>
      </c>
      <c r="C306" s="23" t="s">
        <v>16</v>
      </c>
      <c r="D306" s="34" t="s">
        <v>655</v>
      </c>
      <c r="E306" s="24"/>
      <c r="F306" s="24"/>
      <c r="G306" s="24"/>
      <c r="H306" s="24"/>
      <c r="I306" s="24"/>
      <c r="J306" s="24"/>
      <c r="K306" s="25">
        <f>K312</f>
        <v>1</v>
      </c>
      <c r="L306" s="25">
        <f>L312</f>
        <v>0</v>
      </c>
      <c r="M306" s="25">
        <f>M312</f>
        <v>0</v>
      </c>
    </row>
    <row r="307" spans="1:13" x14ac:dyDescent="0.2">
      <c r="A307" s="12" t="s">
        <v>656</v>
      </c>
      <c r="B307" s="13" t="s">
        <v>21</v>
      </c>
      <c r="C307" s="13" t="s">
        <v>56</v>
      </c>
      <c r="D307" s="21" t="s">
        <v>657</v>
      </c>
      <c r="E307" s="14"/>
      <c r="F307" s="14"/>
      <c r="G307" s="14"/>
      <c r="H307" s="14"/>
      <c r="I307" s="14"/>
      <c r="J307" s="14"/>
      <c r="K307" s="15">
        <f>K310</f>
        <v>2</v>
      </c>
      <c r="L307" s="15">
        <f>L310</f>
        <v>0</v>
      </c>
      <c r="M307" s="15">
        <f>M310</f>
        <v>0</v>
      </c>
    </row>
    <row r="308" spans="1:13" ht="48" x14ac:dyDescent="0.2">
      <c r="A308" s="14"/>
      <c r="B308" s="14"/>
      <c r="C308" s="14"/>
      <c r="D308" s="21" t="s">
        <v>658</v>
      </c>
      <c r="E308" s="14"/>
      <c r="F308" s="14"/>
      <c r="G308" s="14"/>
      <c r="H308" s="14"/>
      <c r="I308" s="14"/>
      <c r="J308" s="14"/>
      <c r="K308" s="14"/>
      <c r="L308" s="14"/>
      <c r="M308" s="14"/>
    </row>
    <row r="309" spans="1:13" x14ac:dyDescent="0.2">
      <c r="A309" s="14"/>
      <c r="B309" s="14"/>
      <c r="C309" s="14"/>
      <c r="D309" s="32"/>
      <c r="E309" s="13" t="s">
        <v>466</v>
      </c>
      <c r="F309" s="16">
        <v>2</v>
      </c>
      <c r="G309" s="17">
        <v>0</v>
      </c>
      <c r="H309" s="17">
        <v>0</v>
      </c>
      <c r="I309" s="17">
        <v>0</v>
      </c>
      <c r="J309" s="15">
        <f>OR(F309&lt;&gt;0,G309&lt;&gt;0,H309&lt;&gt;0,I309&lt;&gt;0)*(F309 + (F309 = 0))*(G309 + (G309 = 0))*(H309 + (H309 = 0))*(I309 + (I309 = 0))</f>
        <v>2</v>
      </c>
      <c r="K309" s="14"/>
      <c r="L309" s="14"/>
      <c r="M309" s="14"/>
    </row>
    <row r="310" spans="1:13" x14ac:dyDescent="0.2">
      <c r="A310" s="14"/>
      <c r="B310" s="14"/>
      <c r="C310" s="14"/>
      <c r="D310" s="32"/>
      <c r="E310" s="14"/>
      <c r="F310" s="14"/>
      <c r="G310" s="14"/>
      <c r="H310" s="14"/>
      <c r="I310" s="14"/>
      <c r="J310" s="18" t="s">
        <v>659</v>
      </c>
      <c r="K310" s="19">
        <f>J309</f>
        <v>2</v>
      </c>
      <c r="L310" s="17">
        <v>0</v>
      </c>
      <c r="M310" s="19">
        <f>ROUND(K310*L310,2)</f>
        <v>0</v>
      </c>
    </row>
    <row r="311" spans="1:13" ht="1" customHeight="1" x14ac:dyDescent="0.2">
      <c r="A311" s="20"/>
      <c r="B311" s="20"/>
      <c r="C311" s="20"/>
      <c r="D311" s="33"/>
      <c r="E311" s="20"/>
      <c r="F311" s="20"/>
      <c r="G311" s="20"/>
      <c r="H311" s="20"/>
      <c r="I311" s="20"/>
      <c r="J311" s="20"/>
      <c r="K311" s="20"/>
      <c r="L311" s="20"/>
      <c r="M311" s="20"/>
    </row>
    <row r="312" spans="1:13" x14ac:dyDescent="0.2">
      <c r="A312" s="14"/>
      <c r="B312" s="14"/>
      <c r="C312" s="14"/>
      <c r="D312" s="32"/>
      <c r="E312" s="14"/>
      <c r="F312" s="14"/>
      <c r="G312" s="14"/>
      <c r="H312" s="14"/>
      <c r="I312" s="14"/>
      <c r="J312" s="18" t="s">
        <v>660</v>
      </c>
      <c r="K312" s="17">
        <v>1</v>
      </c>
      <c r="L312" s="19">
        <f>M307</f>
        <v>0</v>
      </c>
      <c r="M312" s="19">
        <f>ROUND(K312*L312,2)</f>
        <v>0</v>
      </c>
    </row>
    <row r="313" spans="1:13" ht="1" customHeight="1" x14ac:dyDescent="0.2">
      <c r="A313" s="20"/>
      <c r="B313" s="20"/>
      <c r="C313" s="20"/>
      <c r="D313" s="33"/>
      <c r="E313" s="20"/>
      <c r="F313" s="20"/>
      <c r="G313" s="20"/>
      <c r="H313" s="20"/>
      <c r="I313" s="20"/>
      <c r="J313" s="20"/>
      <c r="K313" s="20"/>
      <c r="L313" s="20"/>
      <c r="M313" s="20"/>
    </row>
    <row r="314" spans="1:13" x14ac:dyDescent="0.2">
      <c r="A314" s="14"/>
      <c r="B314" s="14"/>
      <c r="C314" s="14"/>
      <c r="D314" s="32"/>
      <c r="E314" s="14"/>
      <c r="F314" s="14"/>
      <c r="G314" s="14"/>
      <c r="H314" s="14"/>
      <c r="I314" s="14"/>
      <c r="J314" s="18" t="s">
        <v>661</v>
      </c>
      <c r="K314" s="17">
        <v>1</v>
      </c>
      <c r="L314" s="19">
        <f>M306</f>
        <v>0</v>
      </c>
      <c r="M314" s="19">
        <f>ROUND(K314*L314,2)</f>
        <v>0</v>
      </c>
    </row>
    <row r="315" spans="1:13" ht="1" customHeight="1" x14ac:dyDescent="0.2">
      <c r="A315" s="20"/>
      <c r="B315" s="20"/>
      <c r="C315" s="20"/>
      <c r="D315" s="33"/>
      <c r="E315" s="20"/>
      <c r="F315" s="20"/>
      <c r="G315" s="20"/>
      <c r="H315" s="20"/>
      <c r="I315" s="20"/>
      <c r="J315" s="20"/>
      <c r="K315" s="20"/>
      <c r="L315" s="20"/>
      <c r="M315" s="20"/>
    </row>
    <row r="316" spans="1:13" x14ac:dyDescent="0.2">
      <c r="A316" s="14"/>
      <c r="B316" s="14"/>
      <c r="C316" s="14"/>
      <c r="D316" s="32"/>
      <c r="E316" s="14"/>
      <c r="F316" s="14"/>
      <c r="G316" s="14"/>
      <c r="H316" s="14"/>
      <c r="I316" s="14"/>
      <c r="J316" s="18" t="s">
        <v>662</v>
      </c>
      <c r="K316" s="22">
        <v>1</v>
      </c>
      <c r="L316" s="19">
        <f>M277+M285+M305</f>
        <v>0</v>
      </c>
      <c r="M316" s="19">
        <f>ROUND(K316*L316,2)</f>
        <v>0</v>
      </c>
    </row>
    <row r="317" spans="1:13" x14ac:dyDescent="0.2">
      <c r="A317" s="9" t="s">
        <v>780</v>
      </c>
      <c r="B317" s="9" t="s">
        <v>15</v>
      </c>
      <c r="C317" s="9" t="s">
        <v>16</v>
      </c>
      <c r="D317" s="31" t="s">
        <v>781</v>
      </c>
      <c r="E317" s="10"/>
      <c r="F317" s="10"/>
      <c r="G317" s="10"/>
      <c r="H317" s="10"/>
      <c r="I317" s="10"/>
      <c r="J317" s="10"/>
      <c r="K317" s="11">
        <f>K336</f>
        <v>1</v>
      </c>
      <c r="L317" s="11">
        <f>L336</f>
        <v>0</v>
      </c>
      <c r="M317" s="11">
        <f>M336</f>
        <v>0</v>
      </c>
    </row>
    <row r="318" spans="1:13" x14ac:dyDescent="0.2">
      <c r="A318" s="13" t="s">
        <v>782</v>
      </c>
      <c r="B318" s="13" t="s">
        <v>21</v>
      </c>
      <c r="C318" s="13" t="s">
        <v>166</v>
      </c>
      <c r="D318" s="21" t="s">
        <v>783</v>
      </c>
      <c r="E318" s="14"/>
      <c r="F318" s="14"/>
      <c r="G318" s="14"/>
      <c r="H318" s="14"/>
      <c r="I318" s="14"/>
      <c r="J318" s="14"/>
      <c r="K318" s="15">
        <f>K322</f>
        <v>12.06</v>
      </c>
      <c r="L318" s="15">
        <f>L322</f>
        <v>0</v>
      </c>
      <c r="M318" s="15">
        <f>M322</f>
        <v>0</v>
      </c>
    </row>
    <row r="319" spans="1:13" ht="84" x14ac:dyDescent="0.2">
      <c r="A319" s="14"/>
      <c r="B319" s="14"/>
      <c r="C319" s="14"/>
      <c r="D319" s="21" t="s">
        <v>784</v>
      </c>
      <c r="E319" s="14"/>
      <c r="F319" s="14"/>
      <c r="G319" s="14"/>
      <c r="H319" s="14"/>
      <c r="I319" s="14"/>
      <c r="J319" s="14"/>
      <c r="K319" s="14"/>
      <c r="L319" s="14"/>
      <c r="M319" s="14"/>
    </row>
    <row r="320" spans="1:13" x14ac:dyDescent="0.2">
      <c r="A320" s="14"/>
      <c r="B320" s="14"/>
      <c r="C320" s="14"/>
      <c r="D320" s="32"/>
      <c r="E320" s="13" t="s">
        <v>485</v>
      </c>
      <c r="F320" s="16">
        <v>1</v>
      </c>
      <c r="G320" s="17">
        <v>13.75</v>
      </c>
      <c r="H320" s="17">
        <v>0.4</v>
      </c>
      <c r="I320" s="17">
        <v>0</v>
      </c>
      <c r="J320" s="15">
        <f>OR(F320&lt;&gt;0,G320&lt;&gt;0,H320&lt;&gt;0,I320&lt;&gt;0)*(F320 + (F320 = 0))*(G320 + (G320 = 0))*(H320 + (H320 = 0))*(I320 + (I320 = 0))</f>
        <v>5.5</v>
      </c>
      <c r="K320" s="14"/>
      <c r="L320" s="14"/>
      <c r="M320" s="14"/>
    </row>
    <row r="321" spans="1:13" x14ac:dyDescent="0.2">
      <c r="A321" s="14"/>
      <c r="B321" s="14"/>
      <c r="C321" s="14"/>
      <c r="D321" s="32"/>
      <c r="E321" s="13" t="s">
        <v>785</v>
      </c>
      <c r="F321" s="16">
        <v>1</v>
      </c>
      <c r="G321" s="17">
        <v>16.399999999999999</v>
      </c>
      <c r="H321" s="17">
        <v>0.4</v>
      </c>
      <c r="I321" s="17">
        <v>0</v>
      </c>
      <c r="J321" s="15">
        <f>OR(F321&lt;&gt;0,G321&lt;&gt;0,H321&lt;&gt;0,I321&lt;&gt;0)*(F321 + (F321 = 0))*(G321 + (G321 = 0))*(H321 + (H321 = 0))*(I321 + (I321 = 0))</f>
        <v>6.56</v>
      </c>
      <c r="K321" s="14"/>
      <c r="L321" s="14"/>
      <c r="M321" s="14"/>
    </row>
    <row r="322" spans="1:13" x14ac:dyDescent="0.2">
      <c r="A322" s="14"/>
      <c r="B322" s="14"/>
      <c r="C322" s="14"/>
      <c r="D322" s="32"/>
      <c r="E322" s="14"/>
      <c r="F322" s="14"/>
      <c r="G322" s="14"/>
      <c r="H322" s="14"/>
      <c r="I322" s="14"/>
      <c r="J322" s="18" t="s">
        <v>786</v>
      </c>
      <c r="K322" s="19">
        <f>SUM(J320:J321)</f>
        <v>12.06</v>
      </c>
      <c r="L322" s="17">
        <v>0</v>
      </c>
      <c r="M322" s="19">
        <f>ROUND(K322*L322,2)</f>
        <v>0</v>
      </c>
    </row>
    <row r="323" spans="1:13" ht="1" customHeight="1" x14ac:dyDescent="0.2">
      <c r="A323" s="20"/>
      <c r="B323" s="20"/>
      <c r="C323" s="20"/>
      <c r="D323" s="33"/>
      <c r="E323" s="20"/>
      <c r="F323" s="20"/>
      <c r="G323" s="20"/>
      <c r="H323" s="20"/>
      <c r="I323" s="20"/>
      <c r="J323" s="20"/>
      <c r="K323" s="20"/>
      <c r="L323" s="20"/>
      <c r="M323" s="20"/>
    </row>
    <row r="324" spans="1:13" x14ac:dyDescent="0.2">
      <c r="A324" s="13" t="s">
        <v>787</v>
      </c>
      <c r="B324" s="13" t="s">
        <v>21</v>
      </c>
      <c r="C324" s="13" t="s">
        <v>88</v>
      </c>
      <c r="D324" s="21" t="s">
        <v>788</v>
      </c>
      <c r="E324" s="14"/>
      <c r="F324" s="14"/>
      <c r="G324" s="14"/>
      <c r="H324" s="14"/>
      <c r="I324" s="14"/>
      <c r="J324" s="14"/>
      <c r="K324" s="15">
        <f>K328</f>
        <v>6.03</v>
      </c>
      <c r="L324" s="15">
        <f>L328</f>
        <v>0</v>
      </c>
      <c r="M324" s="15">
        <f>M328</f>
        <v>0</v>
      </c>
    </row>
    <row r="325" spans="1:13" ht="24" x14ac:dyDescent="0.2">
      <c r="A325" s="14"/>
      <c r="B325" s="14"/>
      <c r="C325" s="14"/>
      <c r="D325" s="21" t="s">
        <v>789</v>
      </c>
      <c r="E325" s="14"/>
      <c r="F325" s="14"/>
      <c r="G325" s="14"/>
      <c r="H325" s="14"/>
      <c r="I325" s="14"/>
      <c r="J325" s="14"/>
      <c r="K325" s="14"/>
      <c r="L325" s="14"/>
      <c r="M325" s="14"/>
    </row>
    <row r="326" spans="1:13" x14ac:dyDescent="0.2">
      <c r="A326" s="14"/>
      <c r="B326" s="14"/>
      <c r="C326" s="14"/>
      <c r="D326" s="32"/>
      <c r="E326" s="13" t="s">
        <v>353</v>
      </c>
      <c r="F326" s="16">
        <v>1</v>
      </c>
      <c r="G326" s="17">
        <v>13.75</v>
      </c>
      <c r="H326" s="17">
        <v>0.4</v>
      </c>
      <c r="I326" s="17">
        <v>0.5</v>
      </c>
      <c r="J326" s="15">
        <f>OR(F326&lt;&gt;0,G326&lt;&gt;0,H326&lt;&gt;0,I326&lt;&gt;0)*(F326 + (F326 = 0))*(G326 + (G326 = 0))*(H326 + (H326 = 0))*(I326 + (I326 = 0))</f>
        <v>2.75</v>
      </c>
      <c r="K326" s="14"/>
      <c r="L326" s="14"/>
      <c r="M326" s="14"/>
    </row>
    <row r="327" spans="1:13" x14ac:dyDescent="0.2">
      <c r="A327" s="14"/>
      <c r="B327" s="14"/>
      <c r="C327" s="14"/>
      <c r="D327" s="32"/>
      <c r="E327" s="13" t="s">
        <v>785</v>
      </c>
      <c r="F327" s="16">
        <v>1</v>
      </c>
      <c r="G327" s="17">
        <v>16.399999999999999</v>
      </c>
      <c r="H327" s="17">
        <v>0.4</v>
      </c>
      <c r="I327" s="17">
        <v>0.5</v>
      </c>
      <c r="J327" s="15">
        <f>OR(F327&lt;&gt;0,G327&lt;&gt;0,H327&lt;&gt;0,I327&lt;&gt;0)*(F327 + (F327 = 0))*(G327 + (G327 = 0))*(H327 + (H327 = 0))*(I327 + (I327 = 0))</f>
        <v>3.28</v>
      </c>
      <c r="K327" s="14"/>
      <c r="L327" s="14"/>
      <c r="M327" s="14"/>
    </row>
    <row r="328" spans="1:13" x14ac:dyDescent="0.2">
      <c r="A328" s="14"/>
      <c r="B328" s="14"/>
      <c r="C328" s="14"/>
      <c r="D328" s="32"/>
      <c r="E328" s="14"/>
      <c r="F328" s="14"/>
      <c r="G328" s="14"/>
      <c r="H328" s="14"/>
      <c r="I328" s="14"/>
      <c r="J328" s="18" t="s">
        <v>790</v>
      </c>
      <c r="K328" s="19">
        <f>SUM(J326:J327)</f>
        <v>6.03</v>
      </c>
      <c r="L328" s="17">
        <v>0</v>
      </c>
      <c r="M328" s="19">
        <f>ROUND(K328*L328,2)</f>
        <v>0</v>
      </c>
    </row>
    <row r="329" spans="1:13" ht="1" customHeight="1" x14ac:dyDescent="0.2">
      <c r="A329" s="20"/>
      <c r="B329" s="20"/>
      <c r="C329" s="20"/>
      <c r="D329" s="33"/>
      <c r="E329" s="20"/>
      <c r="F329" s="20"/>
      <c r="G329" s="20"/>
      <c r="H329" s="20"/>
      <c r="I329" s="20"/>
      <c r="J329" s="20"/>
      <c r="K329" s="20"/>
      <c r="L329" s="20"/>
      <c r="M329" s="20"/>
    </row>
    <row r="330" spans="1:13" x14ac:dyDescent="0.2">
      <c r="A330" s="13" t="s">
        <v>791</v>
      </c>
      <c r="B330" s="13" t="s">
        <v>21</v>
      </c>
      <c r="C330" s="13" t="s">
        <v>88</v>
      </c>
      <c r="D330" s="21" t="s">
        <v>792</v>
      </c>
      <c r="E330" s="14"/>
      <c r="F330" s="14"/>
      <c r="G330" s="14"/>
      <c r="H330" s="14"/>
      <c r="I330" s="14"/>
      <c r="J330" s="14"/>
      <c r="K330" s="15">
        <f>K334</f>
        <v>6.03</v>
      </c>
      <c r="L330" s="15">
        <f>L334</f>
        <v>0</v>
      </c>
      <c r="M330" s="15">
        <f>M334</f>
        <v>0</v>
      </c>
    </row>
    <row r="331" spans="1:13" ht="132" x14ac:dyDescent="0.2">
      <c r="A331" s="14"/>
      <c r="B331" s="14"/>
      <c r="C331" s="14"/>
      <c r="D331" s="21" t="s">
        <v>793</v>
      </c>
      <c r="E331" s="14"/>
      <c r="F331" s="14"/>
      <c r="G331" s="14"/>
      <c r="H331" s="14"/>
      <c r="I331" s="14"/>
      <c r="J331" s="14"/>
      <c r="K331" s="14"/>
      <c r="L331" s="14"/>
      <c r="M331" s="14"/>
    </row>
    <row r="332" spans="1:13" x14ac:dyDescent="0.2">
      <c r="A332" s="14"/>
      <c r="B332" s="14"/>
      <c r="C332" s="14"/>
      <c r="D332" s="32"/>
      <c r="E332" s="13" t="s">
        <v>353</v>
      </c>
      <c r="F332" s="16">
        <v>1</v>
      </c>
      <c r="G332" s="17">
        <v>13.75</v>
      </c>
      <c r="H332" s="17">
        <v>0.4</v>
      </c>
      <c r="I332" s="17">
        <v>0.5</v>
      </c>
      <c r="J332" s="15">
        <f>OR(F332&lt;&gt;0,G332&lt;&gt;0,H332&lt;&gt;0,I332&lt;&gt;0)*(F332 + (F332 = 0))*(G332 + (G332 = 0))*(H332 + (H332 = 0))*(I332 + (I332 = 0))</f>
        <v>2.75</v>
      </c>
      <c r="K332" s="14"/>
      <c r="L332" s="14"/>
      <c r="M332" s="14"/>
    </row>
    <row r="333" spans="1:13" x14ac:dyDescent="0.2">
      <c r="A333" s="14"/>
      <c r="B333" s="14"/>
      <c r="C333" s="14"/>
      <c r="D333" s="32"/>
      <c r="E333" s="13" t="s">
        <v>785</v>
      </c>
      <c r="F333" s="16">
        <v>1</v>
      </c>
      <c r="G333" s="17">
        <v>16.399999999999999</v>
      </c>
      <c r="H333" s="17">
        <v>0.4</v>
      </c>
      <c r="I333" s="17">
        <v>0.5</v>
      </c>
      <c r="J333" s="15">
        <f>OR(F333&lt;&gt;0,G333&lt;&gt;0,H333&lt;&gt;0,I333&lt;&gt;0)*(F333 + (F333 = 0))*(G333 + (G333 = 0))*(H333 + (H333 = 0))*(I333 + (I333 = 0))</f>
        <v>3.28</v>
      </c>
      <c r="K333" s="14"/>
      <c r="L333" s="14"/>
      <c r="M333" s="14"/>
    </row>
    <row r="334" spans="1:13" x14ac:dyDescent="0.2">
      <c r="A334" s="14"/>
      <c r="B334" s="14"/>
      <c r="C334" s="14"/>
      <c r="D334" s="32"/>
      <c r="E334" s="14"/>
      <c r="F334" s="14"/>
      <c r="G334" s="14"/>
      <c r="H334" s="14"/>
      <c r="I334" s="14"/>
      <c r="J334" s="18" t="s">
        <v>794</v>
      </c>
      <c r="K334" s="19">
        <f>SUM(J332:J333)</f>
        <v>6.03</v>
      </c>
      <c r="L334" s="17">
        <v>0</v>
      </c>
      <c r="M334" s="19">
        <f>ROUND(K334*L334,2)</f>
        <v>0</v>
      </c>
    </row>
    <row r="335" spans="1:13" ht="1" customHeight="1" x14ac:dyDescent="0.2">
      <c r="A335" s="20"/>
      <c r="B335" s="20"/>
      <c r="C335" s="20"/>
      <c r="D335" s="33"/>
      <c r="E335" s="20"/>
      <c r="F335" s="20"/>
      <c r="G335" s="20"/>
      <c r="H335" s="20"/>
      <c r="I335" s="20"/>
      <c r="J335" s="20"/>
      <c r="K335" s="20"/>
      <c r="L335" s="20"/>
      <c r="M335" s="20"/>
    </row>
    <row r="336" spans="1:13" x14ac:dyDescent="0.2">
      <c r="A336" s="14"/>
      <c r="B336" s="14"/>
      <c r="C336" s="14"/>
      <c r="D336" s="32"/>
      <c r="E336" s="14"/>
      <c r="F336" s="14"/>
      <c r="G336" s="14"/>
      <c r="H336" s="14"/>
      <c r="I336" s="14"/>
      <c r="J336" s="18" t="s">
        <v>795</v>
      </c>
      <c r="K336" s="17">
        <v>1</v>
      </c>
      <c r="L336" s="19">
        <f>M318+M324+M330</f>
        <v>0</v>
      </c>
      <c r="M336" s="19">
        <f>ROUND(K336*L336,2)</f>
        <v>0</v>
      </c>
    </row>
    <row r="337" spans="1:13" x14ac:dyDescent="0.2">
      <c r="A337" s="5" t="s">
        <v>845</v>
      </c>
      <c r="B337" s="5" t="s">
        <v>15</v>
      </c>
      <c r="C337" s="5" t="s">
        <v>16</v>
      </c>
      <c r="D337" s="30" t="s">
        <v>846</v>
      </c>
      <c r="E337" s="6"/>
      <c r="F337" s="6"/>
      <c r="G337" s="6"/>
      <c r="H337" s="6"/>
      <c r="I337" s="6"/>
      <c r="J337" s="6"/>
      <c r="K337" s="7">
        <f>K392</f>
        <v>1</v>
      </c>
      <c r="L337" s="8">
        <f>L392</f>
        <v>0</v>
      </c>
      <c r="M337" s="8">
        <f>M392</f>
        <v>0</v>
      </c>
    </row>
    <row r="338" spans="1:13" x14ac:dyDescent="0.2">
      <c r="A338" s="9" t="s">
        <v>847</v>
      </c>
      <c r="B338" s="9" t="s">
        <v>15</v>
      </c>
      <c r="C338" s="9" t="s">
        <v>16</v>
      </c>
      <c r="D338" s="31" t="s">
        <v>848</v>
      </c>
      <c r="E338" s="10"/>
      <c r="F338" s="10"/>
      <c r="G338" s="10"/>
      <c r="H338" s="10"/>
      <c r="I338" s="10"/>
      <c r="J338" s="10"/>
      <c r="K338" s="11">
        <f>K359</f>
        <v>1</v>
      </c>
      <c r="L338" s="11">
        <f>L359</f>
        <v>0</v>
      </c>
      <c r="M338" s="11">
        <f>M359</f>
        <v>0</v>
      </c>
    </row>
    <row r="339" spans="1:13" x14ac:dyDescent="0.2">
      <c r="A339" s="12" t="s">
        <v>849</v>
      </c>
      <c r="B339" s="13" t="s">
        <v>21</v>
      </c>
      <c r="C339" s="13" t="s">
        <v>593</v>
      </c>
      <c r="D339" s="21" t="s">
        <v>850</v>
      </c>
      <c r="E339" s="14"/>
      <c r="F339" s="14"/>
      <c r="G339" s="14"/>
      <c r="H339" s="14"/>
      <c r="I339" s="14"/>
      <c r="J339" s="14"/>
      <c r="K339" s="15">
        <f>K342</f>
        <v>14.14</v>
      </c>
      <c r="L339" s="15">
        <f>L342</f>
        <v>0</v>
      </c>
      <c r="M339" s="15">
        <f>M342</f>
        <v>0</v>
      </c>
    </row>
    <row r="340" spans="1:13" ht="24" x14ac:dyDescent="0.2">
      <c r="A340" s="14"/>
      <c r="B340" s="14"/>
      <c r="C340" s="14"/>
      <c r="D340" s="21" t="s">
        <v>851</v>
      </c>
      <c r="E340" s="14"/>
      <c r="F340" s="14"/>
      <c r="G340" s="14"/>
      <c r="H340" s="14"/>
      <c r="I340" s="14"/>
      <c r="J340" s="14"/>
      <c r="K340" s="14"/>
      <c r="L340" s="14"/>
      <c r="M340" s="14"/>
    </row>
    <row r="341" spans="1:13" x14ac:dyDescent="0.2">
      <c r="A341" s="14"/>
      <c r="B341" s="14"/>
      <c r="C341" s="14"/>
      <c r="D341" s="32"/>
      <c r="E341" s="13" t="s">
        <v>852</v>
      </c>
      <c r="F341" s="16">
        <v>1</v>
      </c>
      <c r="G341" s="17">
        <v>17.68</v>
      </c>
      <c r="H341" s="17">
        <v>0</v>
      </c>
      <c r="I341" s="17">
        <v>0.8</v>
      </c>
      <c r="J341" s="15">
        <f>OR(F341&lt;&gt;0,G341&lt;&gt;0,H341&lt;&gt;0,I341&lt;&gt;0)*(F341 + (F341 = 0))*(G341 + (G341 = 0))*(H341 + (H341 = 0))*(I341 + (I341 = 0))</f>
        <v>14.14</v>
      </c>
      <c r="K341" s="14"/>
      <c r="L341" s="14"/>
      <c r="M341" s="14"/>
    </row>
    <row r="342" spans="1:13" x14ac:dyDescent="0.2">
      <c r="A342" s="14"/>
      <c r="B342" s="14"/>
      <c r="C342" s="14"/>
      <c r="D342" s="32"/>
      <c r="E342" s="14"/>
      <c r="F342" s="14"/>
      <c r="G342" s="14"/>
      <c r="H342" s="14"/>
      <c r="I342" s="14"/>
      <c r="J342" s="18" t="s">
        <v>853</v>
      </c>
      <c r="K342" s="19">
        <f>J341</f>
        <v>14.14</v>
      </c>
      <c r="L342" s="17">
        <v>0</v>
      </c>
      <c r="M342" s="19">
        <f>ROUND(K342*L342,2)</f>
        <v>0</v>
      </c>
    </row>
    <row r="343" spans="1:13" ht="1" customHeight="1" x14ac:dyDescent="0.2">
      <c r="A343" s="20"/>
      <c r="B343" s="20"/>
      <c r="C343" s="20"/>
      <c r="D343" s="33"/>
      <c r="E343" s="20"/>
      <c r="F343" s="20"/>
      <c r="G343" s="20"/>
      <c r="H343" s="20"/>
      <c r="I343" s="20"/>
      <c r="J343" s="20"/>
      <c r="K343" s="20"/>
      <c r="L343" s="20"/>
      <c r="M343" s="20"/>
    </row>
    <row r="344" spans="1:13" x14ac:dyDescent="0.2">
      <c r="A344" s="12" t="s">
        <v>854</v>
      </c>
      <c r="B344" s="13" t="s">
        <v>21</v>
      </c>
      <c r="C344" s="13" t="s">
        <v>855</v>
      </c>
      <c r="D344" s="21" t="s">
        <v>856</v>
      </c>
      <c r="E344" s="14"/>
      <c r="F344" s="14"/>
      <c r="G344" s="14"/>
      <c r="H344" s="14"/>
      <c r="I344" s="14"/>
      <c r="J344" s="14"/>
      <c r="K344" s="15">
        <f>K347</f>
        <v>17.239999999999998</v>
      </c>
      <c r="L344" s="15">
        <f>L347</f>
        <v>0</v>
      </c>
      <c r="M344" s="15">
        <f>M347</f>
        <v>0</v>
      </c>
    </row>
    <row r="345" spans="1:13" ht="36" x14ac:dyDescent="0.2">
      <c r="A345" s="14"/>
      <c r="B345" s="14"/>
      <c r="C345" s="14"/>
      <c r="D345" s="21" t="s">
        <v>857</v>
      </c>
      <c r="E345" s="14"/>
      <c r="F345" s="14"/>
      <c r="G345" s="14"/>
      <c r="H345" s="14"/>
      <c r="I345" s="14"/>
      <c r="J345" s="14"/>
      <c r="K345" s="14"/>
      <c r="L345" s="14"/>
      <c r="M345" s="14"/>
    </row>
    <row r="346" spans="1:13" x14ac:dyDescent="0.2">
      <c r="A346" s="14"/>
      <c r="B346" s="14"/>
      <c r="C346" s="14"/>
      <c r="D346" s="32"/>
      <c r="E346" s="13" t="s">
        <v>858</v>
      </c>
      <c r="F346" s="16">
        <v>1</v>
      </c>
      <c r="G346" s="17">
        <v>17.68</v>
      </c>
      <c r="H346" s="17">
        <v>1.5</v>
      </c>
      <c r="I346" s="17">
        <v>0.65</v>
      </c>
      <c r="J346" s="15">
        <f>OR(F346&lt;&gt;0,G346&lt;&gt;0,H346&lt;&gt;0,I346&lt;&gt;0)*(F346 + (F346 = 0))*(G346 + (G346 = 0))*(H346 + (H346 = 0))*(I346 + (I346 = 0))</f>
        <v>17.239999999999998</v>
      </c>
      <c r="K346" s="14"/>
      <c r="L346" s="14"/>
      <c r="M346" s="14"/>
    </row>
    <row r="347" spans="1:13" x14ac:dyDescent="0.2">
      <c r="A347" s="14"/>
      <c r="B347" s="14"/>
      <c r="C347" s="14"/>
      <c r="D347" s="32"/>
      <c r="E347" s="14"/>
      <c r="F347" s="14"/>
      <c r="G347" s="14"/>
      <c r="H347" s="14"/>
      <c r="I347" s="14"/>
      <c r="J347" s="18" t="s">
        <v>859</v>
      </c>
      <c r="K347" s="19">
        <f>J346</f>
        <v>17.239999999999998</v>
      </c>
      <c r="L347" s="17">
        <v>0</v>
      </c>
      <c r="M347" s="19">
        <f>ROUND(K347*L347,2)</f>
        <v>0</v>
      </c>
    </row>
    <row r="348" spans="1:13" ht="1" customHeight="1" x14ac:dyDescent="0.2">
      <c r="A348" s="20"/>
      <c r="B348" s="20"/>
      <c r="C348" s="20"/>
      <c r="D348" s="33"/>
      <c r="E348" s="20"/>
      <c r="F348" s="20"/>
      <c r="G348" s="20"/>
      <c r="H348" s="20"/>
      <c r="I348" s="20"/>
      <c r="J348" s="20"/>
      <c r="K348" s="20"/>
      <c r="L348" s="20"/>
      <c r="M348" s="20"/>
    </row>
    <row r="349" spans="1:13" x14ac:dyDescent="0.2">
      <c r="A349" s="12" t="s">
        <v>860</v>
      </c>
      <c r="B349" s="13" t="s">
        <v>21</v>
      </c>
      <c r="C349" s="13" t="s">
        <v>593</v>
      </c>
      <c r="D349" s="21" t="s">
        <v>861</v>
      </c>
      <c r="E349" s="14"/>
      <c r="F349" s="14"/>
      <c r="G349" s="14"/>
      <c r="H349" s="14"/>
      <c r="I349" s="14"/>
      <c r="J349" s="14"/>
      <c r="K349" s="15">
        <f>K352</f>
        <v>26.52</v>
      </c>
      <c r="L349" s="15">
        <f>L352</f>
        <v>0</v>
      </c>
      <c r="M349" s="15">
        <f>M352</f>
        <v>0</v>
      </c>
    </row>
    <row r="350" spans="1:13" ht="72" x14ac:dyDescent="0.2">
      <c r="A350" s="14"/>
      <c r="B350" s="14"/>
      <c r="C350" s="14"/>
      <c r="D350" s="21" t="s">
        <v>862</v>
      </c>
      <c r="E350" s="14"/>
      <c r="F350" s="14"/>
      <c r="G350" s="14"/>
      <c r="H350" s="14"/>
      <c r="I350" s="14"/>
      <c r="J350" s="14"/>
      <c r="K350" s="14"/>
      <c r="L350" s="14"/>
      <c r="M350" s="14"/>
    </row>
    <row r="351" spans="1:13" x14ac:dyDescent="0.2">
      <c r="A351" s="14"/>
      <c r="B351" s="14"/>
      <c r="C351" s="14"/>
      <c r="D351" s="32"/>
      <c r="E351" s="13" t="s">
        <v>863</v>
      </c>
      <c r="F351" s="16">
        <v>1</v>
      </c>
      <c r="G351" s="17">
        <v>17.68</v>
      </c>
      <c r="H351" s="17">
        <v>1.5</v>
      </c>
      <c r="I351" s="17">
        <v>0</v>
      </c>
      <c r="J351" s="15">
        <f>OR(F351&lt;&gt;0,G351&lt;&gt;0,H351&lt;&gt;0,I351&lt;&gt;0)*(F351 + (F351 = 0))*(G351 + (G351 = 0))*(H351 + (H351 = 0))*(I351 + (I351 = 0))</f>
        <v>26.52</v>
      </c>
      <c r="K351" s="14"/>
      <c r="L351" s="14"/>
      <c r="M351" s="14"/>
    </row>
    <row r="352" spans="1:13" x14ac:dyDescent="0.2">
      <c r="A352" s="14"/>
      <c r="B352" s="14"/>
      <c r="C352" s="14"/>
      <c r="D352" s="32"/>
      <c r="E352" s="14"/>
      <c r="F352" s="14"/>
      <c r="G352" s="14"/>
      <c r="H352" s="14"/>
      <c r="I352" s="14"/>
      <c r="J352" s="18" t="s">
        <v>864</v>
      </c>
      <c r="K352" s="19">
        <f>J351</f>
        <v>26.52</v>
      </c>
      <c r="L352" s="17">
        <v>0</v>
      </c>
      <c r="M352" s="19">
        <f>ROUND(K352*L352,2)</f>
        <v>0</v>
      </c>
    </row>
    <row r="353" spans="1:13" ht="1" customHeight="1" x14ac:dyDescent="0.2">
      <c r="A353" s="20"/>
      <c r="B353" s="20"/>
      <c r="C353" s="20"/>
      <c r="D353" s="33"/>
      <c r="E353" s="20"/>
      <c r="F353" s="20"/>
      <c r="G353" s="20"/>
      <c r="H353" s="20"/>
      <c r="I353" s="20"/>
      <c r="J353" s="20"/>
      <c r="K353" s="20"/>
      <c r="L353" s="20"/>
      <c r="M353" s="20"/>
    </row>
    <row r="354" spans="1:13" x14ac:dyDescent="0.2">
      <c r="A354" s="12" t="s">
        <v>865</v>
      </c>
      <c r="B354" s="13" t="s">
        <v>21</v>
      </c>
      <c r="C354" s="13" t="s">
        <v>49</v>
      </c>
      <c r="D354" s="21" t="s">
        <v>866</v>
      </c>
      <c r="E354" s="14"/>
      <c r="F354" s="14"/>
      <c r="G354" s="14"/>
      <c r="H354" s="14"/>
      <c r="I354" s="14"/>
      <c r="J354" s="14"/>
      <c r="K354" s="15">
        <f>K357</f>
        <v>17.5</v>
      </c>
      <c r="L354" s="15">
        <f>L357</f>
        <v>0</v>
      </c>
      <c r="M354" s="15">
        <f>M357</f>
        <v>0</v>
      </c>
    </row>
    <row r="355" spans="1:13" ht="120" x14ac:dyDescent="0.2">
      <c r="A355" s="14"/>
      <c r="B355" s="14"/>
      <c r="C355" s="14"/>
      <c r="D355" s="21" t="s">
        <v>867</v>
      </c>
      <c r="E355" s="14"/>
      <c r="F355" s="14"/>
      <c r="G355" s="14"/>
      <c r="H355" s="14"/>
      <c r="I355" s="14"/>
      <c r="J355" s="14"/>
      <c r="K355" s="14"/>
      <c r="L355" s="14"/>
      <c r="M355" s="14"/>
    </row>
    <row r="356" spans="1:13" x14ac:dyDescent="0.2">
      <c r="A356" s="14"/>
      <c r="B356" s="14"/>
      <c r="C356" s="14"/>
      <c r="D356" s="32"/>
      <c r="E356" s="13" t="s">
        <v>868</v>
      </c>
      <c r="F356" s="16">
        <v>1</v>
      </c>
      <c r="G356" s="17">
        <v>17.5</v>
      </c>
      <c r="H356" s="17">
        <v>0</v>
      </c>
      <c r="I356" s="17">
        <v>0</v>
      </c>
      <c r="J356" s="15">
        <f>OR(F356&lt;&gt;0,G356&lt;&gt;0,H356&lt;&gt;0,I356&lt;&gt;0)*(F356 + (F356 = 0))*(G356 + (G356 = 0))*(H356 + (H356 = 0))*(I356 + (I356 = 0))</f>
        <v>17.5</v>
      </c>
      <c r="K356" s="14"/>
      <c r="L356" s="14"/>
      <c r="M356" s="14"/>
    </row>
    <row r="357" spans="1:13" x14ac:dyDescent="0.2">
      <c r="A357" s="14"/>
      <c r="B357" s="14"/>
      <c r="C357" s="14"/>
      <c r="D357" s="32"/>
      <c r="E357" s="14"/>
      <c r="F357" s="14"/>
      <c r="G357" s="14"/>
      <c r="H357" s="14"/>
      <c r="I357" s="14"/>
      <c r="J357" s="18" t="s">
        <v>869</v>
      </c>
      <c r="K357" s="19">
        <f>J356</f>
        <v>17.5</v>
      </c>
      <c r="L357" s="17">
        <v>0</v>
      </c>
      <c r="M357" s="19">
        <f>ROUND(K357*L357,2)</f>
        <v>0</v>
      </c>
    </row>
    <row r="358" spans="1:13" ht="1" customHeight="1" x14ac:dyDescent="0.2">
      <c r="A358" s="20"/>
      <c r="B358" s="20"/>
      <c r="C358" s="20"/>
      <c r="D358" s="33"/>
      <c r="E358" s="20"/>
      <c r="F358" s="20"/>
      <c r="G358" s="20"/>
      <c r="H358" s="20"/>
      <c r="I358" s="20"/>
      <c r="J358" s="20"/>
      <c r="K358" s="20"/>
      <c r="L358" s="20"/>
      <c r="M358" s="20"/>
    </row>
    <row r="359" spans="1:13" x14ac:dyDescent="0.2">
      <c r="A359" s="14"/>
      <c r="B359" s="14"/>
      <c r="C359" s="14"/>
      <c r="D359" s="32"/>
      <c r="E359" s="14"/>
      <c r="F359" s="14"/>
      <c r="G359" s="14"/>
      <c r="H359" s="14"/>
      <c r="I359" s="14"/>
      <c r="J359" s="18" t="s">
        <v>870</v>
      </c>
      <c r="K359" s="17">
        <v>1</v>
      </c>
      <c r="L359" s="19">
        <f>M339+M344+M349+M354</f>
        <v>0</v>
      </c>
      <c r="M359" s="19">
        <f>ROUND(K359*L359,2)</f>
        <v>0</v>
      </c>
    </row>
    <row r="360" spans="1:13" ht="1" customHeight="1" x14ac:dyDescent="0.2">
      <c r="A360" s="20"/>
      <c r="B360" s="20"/>
      <c r="C360" s="20"/>
      <c r="D360" s="33"/>
      <c r="E360" s="20"/>
      <c r="F360" s="20"/>
      <c r="G360" s="20"/>
      <c r="H360" s="20"/>
      <c r="I360" s="20"/>
      <c r="J360" s="20"/>
      <c r="K360" s="20"/>
      <c r="L360" s="20"/>
      <c r="M360" s="20"/>
    </row>
    <row r="361" spans="1:13" x14ac:dyDescent="0.2">
      <c r="A361" s="9" t="s">
        <v>871</v>
      </c>
      <c r="B361" s="9" t="s">
        <v>15</v>
      </c>
      <c r="C361" s="9" t="s">
        <v>16</v>
      </c>
      <c r="D361" s="31" t="s">
        <v>599</v>
      </c>
      <c r="E361" s="10"/>
      <c r="F361" s="10"/>
      <c r="G361" s="10"/>
      <c r="H361" s="10"/>
      <c r="I361" s="10"/>
      <c r="J361" s="10"/>
      <c r="K361" s="11">
        <f>K372</f>
        <v>1</v>
      </c>
      <c r="L361" s="11">
        <f>L372</f>
        <v>0</v>
      </c>
      <c r="M361" s="11">
        <f>M372</f>
        <v>0</v>
      </c>
    </row>
    <row r="362" spans="1:13" x14ac:dyDescent="0.2">
      <c r="A362" s="12" t="s">
        <v>872</v>
      </c>
      <c r="B362" s="13" t="s">
        <v>21</v>
      </c>
      <c r="C362" s="13" t="s">
        <v>166</v>
      </c>
      <c r="D362" s="21" t="s">
        <v>873</v>
      </c>
      <c r="E362" s="14"/>
      <c r="F362" s="14"/>
      <c r="G362" s="14"/>
      <c r="H362" s="14"/>
      <c r="I362" s="14"/>
      <c r="J362" s="14"/>
      <c r="K362" s="15">
        <f>K365</f>
        <v>143.5</v>
      </c>
      <c r="L362" s="15">
        <f>L365</f>
        <v>0</v>
      </c>
      <c r="M362" s="15">
        <f>M365</f>
        <v>0</v>
      </c>
    </row>
    <row r="363" spans="1:13" ht="144" x14ac:dyDescent="0.2">
      <c r="A363" s="14"/>
      <c r="B363" s="14"/>
      <c r="C363" s="14"/>
      <c r="D363" s="21" t="s">
        <v>874</v>
      </c>
      <c r="E363" s="14"/>
      <c r="F363" s="14"/>
      <c r="G363" s="14"/>
      <c r="H363" s="14"/>
      <c r="I363" s="14"/>
      <c r="J363" s="14"/>
      <c r="K363" s="14"/>
      <c r="L363" s="14"/>
      <c r="M363" s="14"/>
    </row>
    <row r="364" spans="1:13" x14ac:dyDescent="0.2">
      <c r="A364" s="14"/>
      <c r="B364" s="14"/>
      <c r="C364" s="14"/>
      <c r="D364" s="32"/>
      <c r="E364" s="13" t="s">
        <v>875</v>
      </c>
      <c r="F364" s="16">
        <v>1</v>
      </c>
      <c r="G364" s="17">
        <v>28.7</v>
      </c>
      <c r="H364" s="17">
        <v>5</v>
      </c>
      <c r="I364" s="17">
        <v>0</v>
      </c>
      <c r="J364" s="15">
        <f>OR(F364&lt;&gt;0,G364&lt;&gt;0,H364&lt;&gt;0,I364&lt;&gt;0)*(F364 + (F364 = 0))*(G364 + (G364 = 0))*(H364 + (H364 = 0))*(I364 + (I364 = 0))</f>
        <v>143.5</v>
      </c>
      <c r="K364" s="14"/>
      <c r="L364" s="14"/>
      <c r="M364" s="14"/>
    </row>
    <row r="365" spans="1:13" x14ac:dyDescent="0.2">
      <c r="A365" s="14"/>
      <c r="B365" s="14"/>
      <c r="C365" s="14"/>
      <c r="D365" s="32"/>
      <c r="E365" s="14"/>
      <c r="F365" s="14"/>
      <c r="G365" s="14"/>
      <c r="H365" s="14"/>
      <c r="I365" s="14"/>
      <c r="J365" s="18" t="s">
        <v>876</v>
      </c>
      <c r="K365" s="19">
        <f>J364</f>
        <v>143.5</v>
      </c>
      <c r="L365" s="17">
        <v>0</v>
      </c>
      <c r="M365" s="19">
        <f>ROUND(K365*L365,2)</f>
        <v>0</v>
      </c>
    </row>
    <row r="366" spans="1:13" ht="1" customHeight="1" x14ac:dyDescent="0.2">
      <c r="A366" s="20"/>
      <c r="B366" s="20"/>
      <c r="C366" s="20"/>
      <c r="D366" s="33"/>
      <c r="E366" s="20"/>
      <c r="F366" s="20"/>
      <c r="G366" s="20"/>
      <c r="H366" s="20"/>
      <c r="I366" s="20"/>
      <c r="J366" s="20"/>
      <c r="K366" s="20"/>
      <c r="L366" s="20"/>
      <c r="M366" s="20"/>
    </row>
    <row r="367" spans="1:13" x14ac:dyDescent="0.2">
      <c r="A367" s="12" t="s">
        <v>877</v>
      </c>
      <c r="B367" s="13" t="s">
        <v>21</v>
      </c>
      <c r="C367" s="13" t="s">
        <v>166</v>
      </c>
      <c r="D367" s="21" t="s">
        <v>878</v>
      </c>
      <c r="E367" s="14"/>
      <c r="F367" s="14"/>
      <c r="G367" s="14"/>
      <c r="H367" s="14"/>
      <c r="I367" s="14"/>
      <c r="J367" s="14"/>
      <c r="K367" s="15">
        <f>K370</f>
        <v>327.2</v>
      </c>
      <c r="L367" s="15">
        <f>L370</f>
        <v>0</v>
      </c>
      <c r="M367" s="15">
        <f>M370</f>
        <v>0</v>
      </c>
    </row>
    <row r="368" spans="1:13" ht="120" x14ac:dyDescent="0.2">
      <c r="A368" s="14"/>
      <c r="B368" s="14"/>
      <c r="C368" s="14"/>
      <c r="D368" s="21" t="s">
        <v>879</v>
      </c>
      <c r="E368" s="14"/>
      <c r="F368" s="14"/>
      <c r="G368" s="14"/>
      <c r="H368" s="14"/>
      <c r="I368" s="14"/>
      <c r="J368" s="14"/>
      <c r="K368" s="14"/>
      <c r="L368" s="14"/>
      <c r="M368" s="14"/>
    </row>
    <row r="369" spans="1:13" x14ac:dyDescent="0.2">
      <c r="A369" s="14"/>
      <c r="B369" s="14"/>
      <c r="C369" s="14"/>
      <c r="D369" s="32"/>
      <c r="E369" s="13" t="s">
        <v>880</v>
      </c>
      <c r="F369" s="16">
        <v>1</v>
      </c>
      <c r="G369" s="17">
        <v>327.2</v>
      </c>
      <c r="H369" s="17">
        <v>0</v>
      </c>
      <c r="I369" s="17">
        <v>0</v>
      </c>
      <c r="J369" s="15">
        <f>OR(F369&lt;&gt;0,G369&lt;&gt;0,H369&lt;&gt;0,I369&lt;&gt;0)*(F369 + (F369 = 0))*(G369 + (G369 = 0))*(H369 + (H369 = 0))*(I369 + (I369 = 0))</f>
        <v>327.2</v>
      </c>
      <c r="K369" s="14"/>
      <c r="L369" s="14"/>
      <c r="M369" s="14"/>
    </row>
    <row r="370" spans="1:13" x14ac:dyDescent="0.2">
      <c r="A370" s="14"/>
      <c r="B370" s="14"/>
      <c r="C370" s="14"/>
      <c r="D370" s="32"/>
      <c r="E370" s="14"/>
      <c r="F370" s="14"/>
      <c r="G370" s="14"/>
      <c r="H370" s="14"/>
      <c r="I370" s="14"/>
      <c r="J370" s="18" t="s">
        <v>881</v>
      </c>
      <c r="K370" s="19">
        <f>J369</f>
        <v>327.2</v>
      </c>
      <c r="L370" s="17">
        <v>0</v>
      </c>
      <c r="M370" s="19">
        <f>ROUND(K370*L370,2)</f>
        <v>0</v>
      </c>
    </row>
    <row r="371" spans="1:13" ht="1" customHeight="1" x14ac:dyDescent="0.2">
      <c r="A371" s="20"/>
      <c r="B371" s="20"/>
      <c r="C371" s="20"/>
      <c r="D371" s="33"/>
      <c r="E371" s="20"/>
      <c r="F371" s="20"/>
      <c r="G371" s="20"/>
      <c r="H371" s="20"/>
      <c r="I371" s="20"/>
      <c r="J371" s="20"/>
      <c r="K371" s="20"/>
      <c r="L371" s="20"/>
      <c r="M371" s="20"/>
    </row>
    <row r="372" spans="1:13" x14ac:dyDescent="0.2">
      <c r="A372" s="14"/>
      <c r="B372" s="14"/>
      <c r="C372" s="14"/>
      <c r="D372" s="32"/>
      <c r="E372" s="14"/>
      <c r="F372" s="14"/>
      <c r="G372" s="14"/>
      <c r="H372" s="14"/>
      <c r="I372" s="14"/>
      <c r="J372" s="18" t="s">
        <v>882</v>
      </c>
      <c r="K372" s="17">
        <v>1</v>
      </c>
      <c r="L372" s="19">
        <f>M362+M367</f>
        <v>0</v>
      </c>
      <c r="M372" s="19">
        <f>ROUND(K372*L372,2)</f>
        <v>0</v>
      </c>
    </row>
    <row r="373" spans="1:13" ht="1" customHeight="1" x14ac:dyDescent="0.2">
      <c r="A373" s="20"/>
      <c r="B373" s="20"/>
      <c r="C373" s="20"/>
      <c r="D373" s="33"/>
      <c r="E373" s="20"/>
      <c r="F373" s="20"/>
      <c r="G373" s="20"/>
      <c r="H373" s="20"/>
      <c r="I373" s="20"/>
      <c r="J373" s="20"/>
      <c r="K373" s="20"/>
      <c r="L373" s="20"/>
      <c r="M373" s="20"/>
    </row>
    <row r="374" spans="1:13" x14ac:dyDescent="0.2">
      <c r="A374" s="9" t="s">
        <v>883</v>
      </c>
      <c r="B374" s="9" t="s">
        <v>15</v>
      </c>
      <c r="C374" s="9" t="s">
        <v>16</v>
      </c>
      <c r="D374" s="31" t="s">
        <v>884</v>
      </c>
      <c r="E374" s="10"/>
      <c r="F374" s="10"/>
      <c r="G374" s="10"/>
      <c r="H374" s="10"/>
      <c r="I374" s="10"/>
      <c r="J374" s="10"/>
      <c r="K374" s="11">
        <f>K390</f>
        <v>1</v>
      </c>
      <c r="L374" s="11">
        <f>L390</f>
        <v>0</v>
      </c>
      <c r="M374" s="11">
        <f>M390</f>
        <v>0</v>
      </c>
    </row>
    <row r="375" spans="1:13" x14ac:dyDescent="0.2">
      <c r="A375" s="13" t="s">
        <v>885</v>
      </c>
      <c r="B375" s="13" t="s">
        <v>21</v>
      </c>
      <c r="C375" s="13" t="s">
        <v>49</v>
      </c>
      <c r="D375" s="21" t="s">
        <v>886</v>
      </c>
      <c r="E375" s="14"/>
      <c r="F375" s="14"/>
      <c r="G375" s="14"/>
      <c r="H375" s="14"/>
      <c r="I375" s="14"/>
      <c r="J375" s="14"/>
      <c r="K375" s="15">
        <f>K378</f>
        <v>27.2</v>
      </c>
      <c r="L375" s="15">
        <f>L378</f>
        <v>0</v>
      </c>
      <c r="M375" s="15">
        <f>M378</f>
        <v>0</v>
      </c>
    </row>
    <row r="376" spans="1:13" ht="96" x14ac:dyDescent="0.2">
      <c r="A376" s="14"/>
      <c r="B376" s="14"/>
      <c r="C376" s="14"/>
      <c r="D376" s="21" t="s">
        <v>887</v>
      </c>
      <c r="E376" s="14"/>
      <c r="F376" s="14"/>
      <c r="G376" s="14"/>
      <c r="H376" s="14"/>
      <c r="I376" s="14"/>
      <c r="J376" s="14"/>
      <c r="K376" s="14"/>
      <c r="L376" s="14"/>
      <c r="M376" s="14"/>
    </row>
    <row r="377" spans="1:13" x14ac:dyDescent="0.2">
      <c r="A377" s="14"/>
      <c r="B377" s="14"/>
      <c r="C377" s="14"/>
      <c r="D377" s="32"/>
      <c r="E377" s="13" t="s">
        <v>888</v>
      </c>
      <c r="F377" s="16">
        <v>8</v>
      </c>
      <c r="G377" s="17">
        <v>3.4</v>
      </c>
      <c r="H377" s="17">
        <v>0</v>
      </c>
      <c r="I377" s="17">
        <v>0</v>
      </c>
      <c r="J377" s="15">
        <f>OR(F377&lt;&gt;0,G377&lt;&gt;0,H377&lt;&gt;0,I377&lt;&gt;0)*(F377 + (F377 = 0))*(G377 + (G377 = 0))*(H377 + (H377 = 0))*(I377 + (I377 = 0))</f>
        <v>27.2</v>
      </c>
      <c r="K377" s="14"/>
      <c r="L377" s="14"/>
      <c r="M377" s="14"/>
    </row>
    <row r="378" spans="1:13" x14ac:dyDescent="0.2">
      <c r="A378" s="14"/>
      <c r="B378" s="14"/>
      <c r="C378" s="14"/>
      <c r="D378" s="32"/>
      <c r="E378" s="14"/>
      <c r="F378" s="14"/>
      <c r="G378" s="14"/>
      <c r="H378" s="14"/>
      <c r="I378" s="14"/>
      <c r="J378" s="18" t="s">
        <v>889</v>
      </c>
      <c r="K378" s="19">
        <f>J377</f>
        <v>27.2</v>
      </c>
      <c r="L378" s="17">
        <v>0</v>
      </c>
      <c r="M378" s="19">
        <f>ROUND(K378*L378,2)</f>
        <v>0</v>
      </c>
    </row>
    <row r="379" spans="1:13" ht="1" customHeight="1" x14ac:dyDescent="0.2">
      <c r="A379" s="20"/>
      <c r="B379" s="20"/>
      <c r="C379" s="20"/>
      <c r="D379" s="33"/>
      <c r="E379" s="20"/>
      <c r="F379" s="20"/>
      <c r="G379" s="20"/>
      <c r="H379" s="20"/>
      <c r="I379" s="20"/>
      <c r="J379" s="20"/>
      <c r="K379" s="20"/>
      <c r="L379" s="20"/>
      <c r="M379" s="20"/>
    </row>
    <row r="380" spans="1:13" x14ac:dyDescent="0.2">
      <c r="A380" s="12" t="s">
        <v>890</v>
      </c>
      <c r="B380" s="13" t="s">
        <v>21</v>
      </c>
      <c r="C380" s="13" t="s">
        <v>49</v>
      </c>
      <c r="D380" s="21" t="s">
        <v>891</v>
      </c>
      <c r="E380" s="14"/>
      <c r="F380" s="14"/>
      <c r="G380" s="14"/>
      <c r="H380" s="14"/>
      <c r="I380" s="14"/>
      <c r="J380" s="14"/>
      <c r="K380" s="15">
        <f>K383</f>
        <v>27.2</v>
      </c>
      <c r="L380" s="15">
        <f>L383</f>
        <v>0</v>
      </c>
      <c r="M380" s="15">
        <f>M383</f>
        <v>0</v>
      </c>
    </row>
    <row r="381" spans="1:13" ht="156" x14ac:dyDescent="0.2">
      <c r="A381" s="14"/>
      <c r="B381" s="14"/>
      <c r="C381" s="14"/>
      <c r="D381" s="21" t="s">
        <v>892</v>
      </c>
      <c r="E381" s="14"/>
      <c r="F381" s="14"/>
      <c r="G381" s="14"/>
      <c r="H381" s="14"/>
      <c r="I381" s="14"/>
      <c r="J381" s="14"/>
      <c r="K381" s="14"/>
      <c r="L381" s="14"/>
      <c r="M381" s="14"/>
    </row>
    <row r="382" spans="1:13" x14ac:dyDescent="0.2">
      <c r="A382" s="14"/>
      <c r="B382" s="14"/>
      <c r="C382" s="14"/>
      <c r="D382" s="32"/>
      <c r="E382" s="13" t="s">
        <v>353</v>
      </c>
      <c r="F382" s="16">
        <v>8</v>
      </c>
      <c r="G382" s="17">
        <v>3.4</v>
      </c>
      <c r="H382" s="17">
        <v>0</v>
      </c>
      <c r="I382" s="17">
        <v>0</v>
      </c>
      <c r="J382" s="15">
        <f>OR(F382&lt;&gt;0,G382&lt;&gt;0,H382&lt;&gt;0,I382&lt;&gt;0)*(F382 + (F382 = 0))*(G382 + (G382 = 0))*(H382 + (H382 = 0))*(I382 + (I382 = 0))</f>
        <v>27.2</v>
      </c>
      <c r="K382" s="14"/>
      <c r="L382" s="14"/>
      <c r="M382" s="14"/>
    </row>
    <row r="383" spans="1:13" x14ac:dyDescent="0.2">
      <c r="A383" s="14"/>
      <c r="B383" s="14"/>
      <c r="C383" s="14"/>
      <c r="D383" s="32"/>
      <c r="E383" s="14"/>
      <c r="F383" s="14"/>
      <c r="G383" s="14"/>
      <c r="H383" s="14"/>
      <c r="I383" s="14"/>
      <c r="J383" s="18" t="s">
        <v>893</v>
      </c>
      <c r="K383" s="19">
        <f>J382</f>
        <v>27.2</v>
      </c>
      <c r="L383" s="17">
        <v>0</v>
      </c>
      <c r="M383" s="19">
        <f>ROUND(K383*L383,2)</f>
        <v>0</v>
      </c>
    </row>
    <row r="384" spans="1:13" ht="1" customHeight="1" x14ac:dyDescent="0.2">
      <c r="A384" s="20"/>
      <c r="B384" s="20"/>
      <c r="C384" s="20"/>
      <c r="D384" s="33"/>
      <c r="E384" s="20"/>
      <c r="F384" s="20"/>
      <c r="G384" s="20"/>
      <c r="H384" s="20"/>
      <c r="I384" s="20"/>
      <c r="J384" s="20"/>
      <c r="K384" s="20"/>
      <c r="L384" s="20"/>
      <c r="M384" s="20"/>
    </row>
    <row r="385" spans="1:13" x14ac:dyDescent="0.2">
      <c r="A385" s="12" t="s">
        <v>865</v>
      </c>
      <c r="B385" s="13" t="s">
        <v>21</v>
      </c>
      <c r="C385" s="13" t="s">
        <v>49</v>
      </c>
      <c r="D385" s="21" t="s">
        <v>866</v>
      </c>
      <c r="E385" s="14"/>
      <c r="F385" s="14"/>
      <c r="G385" s="14"/>
      <c r="H385" s="14"/>
      <c r="I385" s="14"/>
      <c r="J385" s="14"/>
      <c r="K385" s="15">
        <f>K388</f>
        <v>32.880000000000003</v>
      </c>
      <c r="L385" s="15">
        <f>L388</f>
        <v>0</v>
      </c>
      <c r="M385" s="15">
        <f>M388</f>
        <v>0</v>
      </c>
    </row>
    <row r="386" spans="1:13" ht="120" x14ac:dyDescent="0.2">
      <c r="A386" s="14"/>
      <c r="B386" s="14"/>
      <c r="C386" s="14"/>
      <c r="D386" s="21" t="s">
        <v>867</v>
      </c>
      <c r="E386" s="14"/>
      <c r="F386" s="14"/>
      <c r="G386" s="14"/>
      <c r="H386" s="14"/>
      <c r="I386" s="14"/>
      <c r="J386" s="14"/>
      <c r="K386" s="14"/>
      <c r="L386" s="14"/>
      <c r="M386" s="14"/>
    </row>
    <row r="387" spans="1:13" x14ac:dyDescent="0.2">
      <c r="A387" s="14"/>
      <c r="B387" s="14"/>
      <c r="C387" s="14"/>
      <c r="D387" s="32"/>
      <c r="E387" s="13" t="s">
        <v>353</v>
      </c>
      <c r="F387" s="16">
        <v>1</v>
      </c>
      <c r="G387" s="17">
        <v>32.880000000000003</v>
      </c>
      <c r="H387" s="17">
        <v>0</v>
      </c>
      <c r="I387" s="17">
        <v>0</v>
      </c>
      <c r="J387" s="15">
        <f>OR(F387&lt;&gt;0,G387&lt;&gt;0,H387&lt;&gt;0,I387&lt;&gt;0)*(F387 + (F387 = 0))*(G387 + (G387 = 0))*(H387 + (H387 = 0))*(I387 + (I387 = 0))</f>
        <v>32.880000000000003</v>
      </c>
      <c r="K387" s="14"/>
      <c r="L387" s="14"/>
      <c r="M387" s="14"/>
    </row>
    <row r="388" spans="1:13" x14ac:dyDescent="0.2">
      <c r="A388" s="14"/>
      <c r="B388" s="14"/>
      <c r="C388" s="14"/>
      <c r="D388" s="32"/>
      <c r="E388" s="14"/>
      <c r="F388" s="14"/>
      <c r="G388" s="14"/>
      <c r="H388" s="14"/>
      <c r="I388" s="14"/>
      <c r="J388" s="18" t="s">
        <v>869</v>
      </c>
      <c r="K388" s="19">
        <f>J387</f>
        <v>32.880000000000003</v>
      </c>
      <c r="L388" s="17">
        <v>0</v>
      </c>
      <c r="M388" s="19">
        <f>ROUND(K388*L388,2)</f>
        <v>0</v>
      </c>
    </row>
    <row r="389" spans="1:13" ht="1" customHeight="1" x14ac:dyDescent="0.2">
      <c r="A389" s="20"/>
      <c r="B389" s="20"/>
      <c r="C389" s="20"/>
      <c r="D389" s="33"/>
      <c r="E389" s="20"/>
      <c r="F389" s="20"/>
      <c r="G389" s="20"/>
      <c r="H389" s="20"/>
      <c r="I389" s="20"/>
      <c r="J389" s="20"/>
      <c r="K389" s="20"/>
      <c r="L389" s="20"/>
      <c r="M389" s="20"/>
    </row>
    <row r="390" spans="1:13" x14ac:dyDescent="0.2">
      <c r="A390" s="14"/>
      <c r="B390" s="14"/>
      <c r="C390" s="14"/>
      <c r="D390" s="32"/>
      <c r="E390" s="14"/>
      <c r="F390" s="14"/>
      <c r="G390" s="14"/>
      <c r="H390" s="14"/>
      <c r="I390" s="14"/>
      <c r="J390" s="18" t="s">
        <v>894</v>
      </c>
      <c r="K390" s="17">
        <v>1</v>
      </c>
      <c r="L390" s="19">
        <f>M375+M380+M385</f>
        <v>0</v>
      </c>
      <c r="M390" s="19">
        <f>ROUND(K390*L390,2)</f>
        <v>0</v>
      </c>
    </row>
    <row r="391" spans="1:13" ht="1" customHeight="1" x14ac:dyDescent="0.2">
      <c r="A391" s="20"/>
      <c r="B391" s="20"/>
      <c r="C391" s="20"/>
      <c r="D391" s="33"/>
      <c r="E391" s="20"/>
      <c r="F391" s="20"/>
      <c r="G391" s="20"/>
      <c r="H391" s="20"/>
      <c r="I391" s="20"/>
      <c r="J391" s="20"/>
      <c r="K391" s="20"/>
      <c r="L391" s="20"/>
      <c r="M391" s="20"/>
    </row>
    <row r="392" spans="1:13" x14ac:dyDescent="0.2">
      <c r="A392" s="14"/>
      <c r="B392" s="14"/>
      <c r="C392" s="14"/>
      <c r="D392" s="32"/>
      <c r="E392" s="14"/>
      <c r="F392" s="14"/>
      <c r="G392" s="14"/>
      <c r="H392" s="14"/>
      <c r="I392" s="14"/>
      <c r="J392" s="18" t="s">
        <v>895</v>
      </c>
      <c r="K392" s="22">
        <v>1</v>
      </c>
      <c r="L392" s="19">
        <f>M338+M361+M374</f>
        <v>0</v>
      </c>
      <c r="M392" s="19">
        <f>ROUND(K392*L392,2)</f>
        <v>0</v>
      </c>
    </row>
    <row r="393" spans="1:13" x14ac:dyDescent="0.2">
      <c r="A393" s="9" t="s">
        <v>883</v>
      </c>
      <c r="B393" s="9" t="s">
        <v>15</v>
      </c>
      <c r="C393" s="9" t="s">
        <v>16</v>
      </c>
      <c r="D393" s="31" t="s">
        <v>884</v>
      </c>
      <c r="E393" s="10"/>
      <c r="F393" s="10"/>
      <c r="G393" s="10"/>
      <c r="H393" s="10"/>
      <c r="I393" s="10"/>
      <c r="J393" s="10"/>
      <c r="K393" s="11">
        <f>K409</f>
        <v>0</v>
      </c>
      <c r="L393" s="11">
        <f>L409</f>
        <v>0</v>
      </c>
      <c r="M393" s="11">
        <f>M409</f>
        <v>0</v>
      </c>
    </row>
    <row r="394" spans="1:13" x14ac:dyDescent="0.2">
      <c r="A394" s="13" t="s">
        <v>885</v>
      </c>
      <c r="B394" s="13" t="s">
        <v>21</v>
      </c>
      <c r="C394" s="13" t="s">
        <v>49</v>
      </c>
      <c r="D394" s="21" t="s">
        <v>886</v>
      </c>
      <c r="E394" s="14"/>
      <c r="F394" s="14"/>
      <c r="G394" s="14"/>
      <c r="H394" s="14"/>
      <c r="I394" s="14"/>
      <c r="J394" s="14"/>
      <c r="K394" s="15">
        <f>K397</f>
        <v>27.2</v>
      </c>
      <c r="L394" s="15">
        <f>L397</f>
        <v>0</v>
      </c>
      <c r="M394" s="15">
        <f>M397</f>
        <v>0</v>
      </c>
    </row>
    <row r="395" spans="1:13" ht="96" x14ac:dyDescent="0.2">
      <c r="A395" s="14"/>
      <c r="B395" s="14"/>
      <c r="C395" s="14"/>
      <c r="D395" s="21" t="s">
        <v>887</v>
      </c>
      <c r="E395" s="14"/>
      <c r="F395" s="14"/>
      <c r="G395" s="14"/>
      <c r="H395" s="14"/>
      <c r="I395" s="14"/>
      <c r="J395" s="14"/>
      <c r="K395" s="14"/>
      <c r="L395" s="14"/>
      <c r="M395" s="14"/>
    </row>
    <row r="396" spans="1:13" x14ac:dyDescent="0.2">
      <c r="A396" s="14"/>
      <c r="B396" s="14"/>
      <c r="C396" s="14"/>
      <c r="D396" s="32"/>
      <c r="E396" s="13" t="s">
        <v>888</v>
      </c>
      <c r="F396" s="16">
        <v>8</v>
      </c>
      <c r="G396" s="17">
        <v>3.4</v>
      </c>
      <c r="H396" s="17">
        <v>0</v>
      </c>
      <c r="I396" s="17">
        <v>0</v>
      </c>
      <c r="J396" s="15">
        <f>OR(F396&lt;&gt;0,G396&lt;&gt;0,H396&lt;&gt;0,I396&lt;&gt;0)*(F396 + (F396 = 0))*(G396 + (G396 = 0))*(H396 + (H396 = 0))*(I396 + (I396 = 0))</f>
        <v>27.2</v>
      </c>
      <c r="K396" s="14"/>
      <c r="L396" s="14"/>
      <c r="M396" s="14"/>
    </row>
    <row r="397" spans="1:13" x14ac:dyDescent="0.2">
      <c r="A397" s="14"/>
      <c r="B397" s="14"/>
      <c r="C397" s="14"/>
      <c r="D397" s="32"/>
      <c r="E397" s="14"/>
      <c r="F397" s="14"/>
      <c r="G397" s="14"/>
      <c r="H397" s="14"/>
      <c r="I397" s="14"/>
      <c r="J397" s="18" t="s">
        <v>889</v>
      </c>
      <c r="K397" s="19">
        <f>J396</f>
        <v>27.2</v>
      </c>
      <c r="L397" s="17">
        <v>0</v>
      </c>
      <c r="M397" s="19">
        <f>ROUND(K397*L397,2)</f>
        <v>0</v>
      </c>
    </row>
    <row r="398" spans="1:13" ht="1" customHeight="1" x14ac:dyDescent="0.2">
      <c r="A398" s="20"/>
      <c r="B398" s="20"/>
      <c r="C398" s="20"/>
      <c r="D398" s="33"/>
      <c r="E398" s="20"/>
      <c r="F398" s="20"/>
      <c r="G398" s="20"/>
      <c r="H398" s="20"/>
      <c r="I398" s="20"/>
      <c r="J398" s="20"/>
      <c r="K398" s="20"/>
      <c r="L398" s="20"/>
      <c r="M398" s="20"/>
    </row>
    <row r="399" spans="1:13" x14ac:dyDescent="0.2">
      <c r="A399" s="12" t="s">
        <v>890</v>
      </c>
      <c r="B399" s="13" t="s">
        <v>21</v>
      </c>
      <c r="C399" s="13" t="s">
        <v>49</v>
      </c>
      <c r="D399" s="21" t="s">
        <v>891</v>
      </c>
      <c r="E399" s="14"/>
      <c r="F399" s="14"/>
      <c r="G399" s="14"/>
      <c r="H399" s="14"/>
      <c r="I399" s="14"/>
      <c r="J399" s="14"/>
      <c r="K399" s="15">
        <f>K402</f>
        <v>27.2</v>
      </c>
      <c r="L399" s="15">
        <f>L402</f>
        <v>0</v>
      </c>
      <c r="M399" s="15">
        <f>M402</f>
        <v>0</v>
      </c>
    </row>
    <row r="400" spans="1:13" ht="156" x14ac:dyDescent="0.2">
      <c r="A400" s="14"/>
      <c r="B400" s="14"/>
      <c r="C400" s="14"/>
      <c r="D400" s="21" t="s">
        <v>892</v>
      </c>
      <c r="E400" s="14"/>
      <c r="F400" s="14"/>
      <c r="G400" s="14"/>
      <c r="H400" s="14"/>
      <c r="I400" s="14"/>
      <c r="J400" s="14"/>
      <c r="K400" s="14"/>
      <c r="L400" s="14"/>
      <c r="M400" s="14"/>
    </row>
    <row r="401" spans="1:13" x14ac:dyDescent="0.2">
      <c r="A401" s="14"/>
      <c r="B401" s="14"/>
      <c r="C401" s="14"/>
      <c r="D401" s="32"/>
      <c r="E401" s="13" t="s">
        <v>353</v>
      </c>
      <c r="F401" s="16">
        <v>8</v>
      </c>
      <c r="G401" s="17">
        <v>3.4</v>
      </c>
      <c r="H401" s="17">
        <v>0</v>
      </c>
      <c r="I401" s="17">
        <v>0</v>
      </c>
      <c r="J401" s="15">
        <f>OR(F401&lt;&gt;0,G401&lt;&gt;0,H401&lt;&gt;0,I401&lt;&gt;0)*(F401 + (F401 = 0))*(G401 + (G401 = 0))*(H401 + (H401 = 0))*(I401 + (I401 = 0))</f>
        <v>27.2</v>
      </c>
      <c r="K401" s="14"/>
      <c r="L401" s="14"/>
      <c r="M401" s="14"/>
    </row>
    <row r="402" spans="1:13" x14ac:dyDescent="0.2">
      <c r="A402" s="14"/>
      <c r="B402" s="14"/>
      <c r="C402" s="14"/>
      <c r="D402" s="32"/>
      <c r="E402" s="14"/>
      <c r="F402" s="14"/>
      <c r="G402" s="14"/>
      <c r="H402" s="14"/>
      <c r="I402" s="14"/>
      <c r="J402" s="18" t="s">
        <v>893</v>
      </c>
      <c r="K402" s="19">
        <f>J401</f>
        <v>27.2</v>
      </c>
      <c r="L402" s="17">
        <v>0</v>
      </c>
      <c r="M402" s="19">
        <f>ROUND(K402*L402,2)</f>
        <v>0</v>
      </c>
    </row>
  </sheetData>
  <dataValidations count="1">
    <dataValidation type="list" allowBlank="1" showInputMessage="1" showErrorMessage="1" sqref="B4:B402" xr:uid="{3399D291-7C8B-49E2-8147-B408020B1BB8}">
      <formula1>"Capítulo,Partida,Mano de obra,Maquinaria,Material,Otros,Tarea,"</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Alb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Solis</dc:creator>
  <cp:lastModifiedBy>Adrian Gonzalez Gallego</cp:lastModifiedBy>
  <dcterms:created xsi:type="dcterms:W3CDTF">2025-07-22T08:02:55Z</dcterms:created>
  <dcterms:modified xsi:type="dcterms:W3CDTF">2025-09-17T12:56:26Z</dcterms:modified>
</cp:coreProperties>
</file>